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laudio\Downloads\"/>
    </mc:Choice>
  </mc:AlternateContent>
  <workbookProtection workbookAlgorithmName="SHA-512" workbookHashValue="8LlqPLgtGRv+Uq8dzH6brBDoGNJ1wfsV3WPRwvS4sn1ZnCRQRWiUjKl67DNMXAc4qTS6QxQlMhPjMhE9R4Kk9A==" workbookSaltValue="0qhfmxe0sCGCyomaDnSO3g==" workbookSpinCount="100000" lockStructure="1"/>
  <bookViews>
    <workbookView xWindow="0" yWindow="0" windowWidth="7470" windowHeight="4245" tabRatio="987"/>
  </bookViews>
  <sheets>
    <sheet name="RELATÓRIO" sheetId="1" r:id="rId1"/>
    <sheet name="ÁREA" sheetId="2" state="hidden" r:id="rId2"/>
    <sheet name="ATOS" sheetId="3" state="hidden" r:id="rId3"/>
    <sheet name="CLASSES" sheetId="4" state="hidden" r:id="rId4"/>
    <sheet name="AÇÕES" sheetId="5" state="hidden" r:id="rId5"/>
    <sheet name="ÓRGÃOS DE ATUAÇÃO" sheetId="6" state="hidden" r:id="rId6"/>
    <sheet name="TOTAIS" sheetId="7" r:id="rId7"/>
  </sheets>
  <definedNames>
    <definedName name="__Anonymous_Sheet_DB__2">ATOS!$A$1:$A$93</definedName>
    <definedName name="_xlnm._FilterDatabase" localSheetId="6">TOTAIS!$A$4:$F$237</definedName>
    <definedName name="ADMINISTRATIVO">#REF!</definedName>
    <definedName name="área">ÁREA!$A$1:$A$13</definedName>
    <definedName name="CÍVEL">#REF!</definedName>
    <definedName name="CONSUMIDOR">#REF!</definedName>
    <definedName name="CRIMINAL">#REF!</definedName>
    <definedName name="DIREITOS_HUMANOS">AÇÕES!$A$2:$A$241</definedName>
    <definedName name="EXECUÇÃO_PENAL">#REF!</definedName>
    <definedName name="FAMÍLIA">#REF!</definedName>
    <definedName name="FUNDIÁRIO">#REF!</definedName>
    <definedName name="IDOSO">AÇÕES!$B$2:$B$241</definedName>
    <definedName name="INFÂNCIA_E_JUVENTUDE">AÇÕES!$C$2:$C$241</definedName>
    <definedName name="INTERESSES_COLETIVOS">#REF!</definedName>
    <definedName name="MEDIAÇÃO">#REF!</definedName>
    <definedName name="MEDIDAS_E_PENAS_ALTERNATIVAS">#REF!</definedName>
    <definedName name="MEIO_AMBIENTE">AÇÕES!$D$2:$D$241</definedName>
    <definedName name="MULHER">AÇÕES!$E$2:$E$241</definedName>
    <definedName name="PAD">AÇÕES!$F$2:$F$241</definedName>
    <definedName name="PRECATÓRIAS">AÇÕES!$G$2:$G$241</definedName>
    <definedName name="PREVIDENCIÁRIO">#REF!</definedName>
    <definedName name="Print_Titles_0" localSheetId="0">RELATÓRIO!$1:$1</definedName>
    <definedName name="TCE">#REF!</definedName>
    <definedName name="_xlnm.Print_Titles" localSheetId="0">RELATÓRIO!$1:$1</definedName>
    <definedName name="TRABALHISTA">#REF!</definedName>
    <definedName name="TRIBUTÁRIO">#REF!</definedName>
  </definedNames>
  <calcPr calcId="171027" iterateDelta="1E-4"/>
</workbook>
</file>

<file path=xl/calcChain.xml><?xml version="1.0" encoding="utf-8"?>
<calcChain xmlns="http://schemas.openxmlformats.org/spreadsheetml/2006/main">
  <c r="D29" i="7" l="1"/>
  <c r="D28" i="7"/>
  <c r="D27" i="7"/>
  <c r="D26" i="7"/>
  <c r="D25" i="7"/>
  <c r="D24" i="7"/>
  <c r="B23" i="7"/>
  <c r="F22" i="7"/>
  <c r="B22" i="7"/>
  <c r="F21" i="7"/>
  <c r="B21" i="7"/>
  <c r="F20" i="7"/>
  <c r="B20" i="7"/>
  <c r="F19" i="7"/>
  <c r="B19" i="7"/>
  <c r="F18" i="7"/>
  <c r="B18" i="7"/>
  <c r="F17" i="7"/>
  <c r="B17" i="7"/>
  <c r="F16" i="7"/>
  <c r="B16" i="7"/>
  <c r="F15" i="7"/>
  <c r="B15" i="7"/>
  <c r="F14" i="7"/>
  <c r="B14" i="7"/>
  <c r="F13" i="7"/>
  <c r="B13" i="7"/>
  <c r="F12" i="7"/>
  <c r="D12" i="7"/>
  <c r="B12" i="7"/>
  <c r="F11" i="7"/>
  <c r="D11" i="7"/>
  <c r="B11" i="7"/>
  <c r="F10" i="7"/>
  <c r="D10" i="7"/>
  <c r="B10" i="7"/>
  <c r="F9" i="7"/>
  <c r="B9" i="7"/>
  <c r="F8" i="7"/>
  <c r="D8" i="7"/>
  <c r="B8" i="7"/>
  <c r="F7" i="7"/>
  <c r="D7" i="7"/>
  <c r="B7" i="7"/>
  <c r="F6" i="7"/>
  <c r="D6" i="7"/>
  <c r="B6" i="7"/>
  <c r="F5" i="7"/>
  <c r="D5" i="7"/>
  <c r="B5" i="7"/>
  <c r="F4" i="7"/>
  <c r="D4" i="7"/>
  <c r="B4" i="7"/>
  <c r="F3" i="7"/>
  <c r="D3" i="7"/>
  <c r="B3" i="7"/>
</calcChain>
</file>

<file path=xl/sharedStrings.xml><?xml version="1.0" encoding="utf-8"?>
<sst xmlns="http://schemas.openxmlformats.org/spreadsheetml/2006/main" count="577" uniqueCount="513">
  <si>
    <t>DATA</t>
  </si>
  <si>
    <t>ÁREA DE ATUAÇÃO</t>
  </si>
  <si>
    <t>ATO PRATICADO</t>
  </si>
  <si>
    <t>ASSISTIDO</t>
  </si>
  <si>
    <t>AÇÃO</t>
  </si>
  <si>
    <t>Nº PROCESSO</t>
  </si>
  <si>
    <t>ÓRGÃO ATUAÇÃO</t>
  </si>
  <si>
    <t>DEFENSOR</t>
  </si>
  <si>
    <t>CÍVEL</t>
  </si>
  <si>
    <t>ADMINISTRATIVO</t>
  </si>
  <si>
    <t>CONSUMIDOR</t>
  </si>
  <si>
    <t>CRIMINAL</t>
  </si>
  <si>
    <t>DIREITOS_HUMANOS</t>
  </si>
  <si>
    <t>EXECUÇÃO_PENAL</t>
  </si>
  <si>
    <t>FAMÍLIA</t>
  </si>
  <si>
    <t>FUNDIÁRIO</t>
  </si>
  <si>
    <t>IDOSO</t>
  </si>
  <si>
    <t>INFÂNCIA_E_JUVENTUDE</t>
  </si>
  <si>
    <t>INTERESSES_COLETIVOS</t>
  </si>
  <si>
    <t>MEDIAÇÃO</t>
  </si>
  <si>
    <t>MEDIDAS_E_PENAS_ALTERNATIVAS</t>
  </si>
  <si>
    <t>MEIO_AMBIENTE</t>
  </si>
  <si>
    <t>MULHER</t>
  </si>
  <si>
    <t>PAD</t>
  </si>
  <si>
    <t>PRECATÓRIAS</t>
  </si>
  <si>
    <t>PREVIDENCIÁRIO</t>
  </si>
  <si>
    <t>TCE</t>
  </si>
  <si>
    <t>TRABALHISTA</t>
  </si>
  <si>
    <t>TRIBUTÁRIO</t>
  </si>
  <si>
    <t>ECA</t>
  </si>
  <si>
    <t>CRIMINAL MP</t>
  </si>
  <si>
    <t>FAMÍLIA MP</t>
  </si>
  <si>
    <t>5. ACOMPANHAMENTO DE PERÍCIA JUDICIAL</t>
  </si>
  <si>
    <t>1. ALEGAÇÕES FINAIS</t>
  </si>
  <si>
    <t>1. ATENDIMENTO COLETIVO</t>
  </si>
  <si>
    <t>1. ATENDIMENTO NOVO</t>
  </si>
  <si>
    <t>1. ATENDIMENTO RETORNO</t>
  </si>
  <si>
    <t>1. ATENDIMENTOS ARQUIVADOS - NÃO PATROCÍNIO</t>
  </si>
  <si>
    <t>1. ORIENTAÇÃO / CONSULTA</t>
  </si>
  <si>
    <t>2. CONTESTAÇÃO</t>
  </si>
  <si>
    <t>2. CONTRARRAZÕES DE RECURSOS</t>
  </si>
  <si>
    <t>2. CUMPRIMENTO/EXECUÇÃO DE SENTENÇA</t>
  </si>
  <si>
    <t>2. DEFESA PRÉVIA/RESPOSTA ESCRITA À ACUSAÇÃO</t>
  </si>
  <si>
    <t>2. EMBARGOS – TERCEIRO/MONITÓRIA/EXECUÇÃO</t>
  </si>
  <si>
    <t>2. EMBARGOS DE DECLARAÇÃO</t>
  </si>
  <si>
    <t>2. EMENDA À INICIAL</t>
  </si>
  <si>
    <t>2. EXAME DE DNA</t>
  </si>
  <si>
    <t>2. EXAME DE TIPAGEM SANGUÍNEA</t>
  </si>
  <si>
    <t>2. EXCEÇÃO DE PRÉ-EXECUTIVIDADE</t>
  </si>
  <si>
    <t>2. EXECUÇÃO DE HONORÁRIOS</t>
  </si>
  <si>
    <t>2. EXECUÇÃO DE TÍTULO JUDICIAL</t>
  </si>
  <si>
    <t>2. HABILITAÇÃO</t>
  </si>
  <si>
    <t>2. HOMOLOGAÇÃO DE ACORDO</t>
  </si>
  <si>
    <t>2. IMPUGNAÇÃO DE EMBARGOS</t>
  </si>
  <si>
    <t>2. JUSTIFICAÇÃO</t>
  </si>
  <si>
    <t>2. MANIFESTAÇÃO NO ART.406 DO CPP</t>
  </si>
  <si>
    <t>2. MANIFESTAÇÃO NO ART.499 DO CPP</t>
  </si>
  <si>
    <t>2. MANIFESTAÇÃO NO ART.500 DO CPP</t>
  </si>
  <si>
    <t>2. MEMORIAIS</t>
  </si>
  <si>
    <t>2. PEDIDO DE ARRESTO</t>
  </si>
  <si>
    <t>2. PEDIDO DE AVALIAÇÃO</t>
  </si>
  <si>
    <t>2. PEDIDO DE AVERBAÇÃO</t>
  </si>
  <si>
    <t>2. PEDIDO DE CÁLCULO DE PENA</t>
  </si>
  <si>
    <t>2. PEDIDO DE DESARQUIVAMENTO</t>
  </si>
  <si>
    <t>2. PEDIDO DE DESISTÊNCIA DA AÇÃO/EXTINÇÃO DO PROCESSO</t>
  </si>
  <si>
    <t>2. PEDIDO DE DESISTÊNCIA DO PRAZO RECURSAL</t>
  </si>
  <si>
    <t>2. PEDIDO DE ELABORAÇÃO DE CÁLCULO</t>
  </si>
  <si>
    <t>2. PEDIDO DE EXPEDIÇÃO DE ALVARÁ</t>
  </si>
  <si>
    <t>2. PEDIDO DE EXTINÇÃO DO FEITO</t>
  </si>
  <si>
    <t>2. PEDIDO DE JULGAMENTO ANTECIPADO DA LIDE</t>
  </si>
  <si>
    <t>2. PEDIDO DE JUNTADA DO ROL DE TESTEMUNHAS</t>
  </si>
  <si>
    <t>2. PEDIDO DE LIBERDADE PROVISÓRIA COM FIANÇA</t>
  </si>
  <si>
    <t>2. PEDIDO DE LIBERDADE PROVISÓRIA SEM FIANÇA</t>
  </si>
  <si>
    <t>2. PEDIDO DE MEDIDA PROTETIVA</t>
  </si>
  <si>
    <t>2. PEDIDO DE NOTIFICAÇÃO DE PARTES</t>
  </si>
  <si>
    <t>2. PEDIDO DE PENHORA</t>
  </si>
  <si>
    <t>2. PEDIDO DE PRISÃO PREVENTIVA</t>
  </si>
  <si>
    <t>2. PEDIDO DE PRISÃO TEMPORÁRIA</t>
  </si>
  <si>
    <t>2. PEDIDO DE PROGRESSÃO DE PENA</t>
  </si>
  <si>
    <t>2. PEDIDO DE RECONSIDERAÇÃO</t>
  </si>
  <si>
    <t>2. PEDIDO DE RELAXAMENTO DE PRISÃO</t>
  </si>
  <si>
    <t>2. PEDIDO DE REMISSÃO</t>
  </si>
  <si>
    <t>2. PEDIDO DE RESTITUIÇÃO DE COISA APREENDIDA</t>
  </si>
  <si>
    <t>2. PEDIDO DE REVOGAÇÃO DE PRISÃO</t>
  </si>
  <si>
    <t>2. PEDIDO DE SUBSTITUIÇÃO DE PENA</t>
  </si>
  <si>
    <t>2. PEDIDO DE UNIFICAÇÃO DE PENA</t>
  </si>
  <si>
    <t>2. PETIÇÃO INICIAL</t>
  </si>
  <si>
    <t>2. PETIÇÃO INTERMEDIÁRIA/SIMPLES</t>
  </si>
  <si>
    <t>2. PRIMEIRAS DECLARAÇÕES</t>
  </si>
  <si>
    <t>2. RAZÕES DE APELAÇÃO CRIMINAL</t>
  </si>
  <si>
    <t>2. RECONVENÇÃO</t>
  </si>
  <si>
    <t>2. RECURSO DE AGRAVO</t>
  </si>
  <si>
    <t>2. RECURSO DE APELAÇÃO</t>
  </si>
  <si>
    <t>2. RECURSO EM SENTIDO ESTRITO</t>
  </si>
  <si>
    <t>2. RECURSO ESPECIAL</t>
  </si>
  <si>
    <t>2. RECURSO EXTRAORDINÁRIO</t>
  </si>
  <si>
    <t>2. RECURSO ORDINÁRIO EM HABEAS CORPUS</t>
  </si>
  <si>
    <t>2. RÉPLICA</t>
  </si>
  <si>
    <t>2. REUNIÃO DE PROCESSOS</t>
  </si>
  <si>
    <t>3. AUDIÊNCIA EXTRAJUDICIAL</t>
  </si>
  <si>
    <t>3. AUDIÊNCIA JUDICIAL</t>
  </si>
  <si>
    <t>3. AUDIÊNCIA PÚBLICA</t>
  </si>
  <si>
    <t>3. AUDIÊNCIA TRIBUNAL DO JÚRI - PLENÁRIO</t>
  </si>
  <si>
    <t>3. TERMO DE ACORDO JUDICIAL</t>
  </si>
  <si>
    <t>4. INSPENÇÃO CARCERÁRIA</t>
  </si>
  <si>
    <t>5. APRESENTAÇÃO DO RÉU PARA CUMPRIR PENA</t>
  </si>
  <si>
    <t>5. ENCAMINHAMENTO DE ASSISTIDOS</t>
  </si>
  <si>
    <t>5. MEMORANDO</t>
  </si>
  <si>
    <t>5. NOTIFICAÇÕES - CONVITES</t>
  </si>
  <si>
    <t>5. OFÍCIO</t>
  </si>
  <si>
    <t>5. SENTENÇA DESFAVORÁVEL CÍVEL</t>
  </si>
  <si>
    <t>5. SENTENÇA FAVORÁVEL CÍVEL</t>
  </si>
  <si>
    <t>5. SENTENÇA PENAL ABSOLUTÓRIA</t>
  </si>
  <si>
    <t>5. SENTENÇA PENAL CONDENATÓRIA</t>
  </si>
  <si>
    <t>6. DECISÃO/DESPACHO ADMINISTRATIVO DO DEFENSOR</t>
  </si>
  <si>
    <t>6. EDITAL</t>
  </si>
  <si>
    <t>6. PARECER</t>
  </si>
  <si>
    <t>6. PORTARIA</t>
  </si>
  <si>
    <t>6. PORTARIA DE INSTAURAÇÃO DE PADAC</t>
  </si>
  <si>
    <t>6. REQUERIMENTO ADMINISTRATIVO</t>
  </si>
  <si>
    <t>6. TERMO DE ACORDO EXTRAJUDICIAL</t>
  </si>
  <si>
    <t>6. TERMO DE AJUSTAMENTO DE CONDUTA</t>
  </si>
  <si>
    <t>6. TERMO DE DESISTÊNCIA DE ATENDIMENTO PELA DEFENSORIA</t>
  </si>
  <si>
    <t>ATENDIMENTO</t>
  </si>
  <si>
    <t>PETICIONAMENTO</t>
  </si>
  <si>
    <t>AUDIÊNCIAS</t>
  </si>
  <si>
    <t>DILIGÊNCIAS</t>
  </si>
  <si>
    <t>COMUNICAÇÕES</t>
  </si>
  <si>
    <t>MANIFESTAÇÕES ADMINISTRATIVAS</t>
  </si>
  <si>
    <t>AÇÃO CIVIL PÚBLICA</t>
  </si>
  <si>
    <t>AÇÃO PENAL PROCEDIMENTO ORDINÁRIO</t>
  </si>
  <si>
    <t>AÇÃO PENAL PROCEDIMENTO SUMÁRIO</t>
  </si>
  <si>
    <t>AÇÃO POPULAR</t>
  </si>
  <si>
    <t>ACORDO EXTRAJUDICIAL</t>
  </si>
  <si>
    <t>ADOÇÃO C/C DESTITUIÇÃO DO PODER  FAMILIAR</t>
  </si>
  <si>
    <t>ADOÇÃO DE CRIANÇA E ADOLESCENTE</t>
  </si>
  <si>
    <t>ALIMENTOS</t>
  </si>
  <si>
    <t>ALIMENTOS GRAVÍDICOS</t>
  </si>
  <si>
    <t>ALIMENTOS PROVISIONAIS</t>
  </si>
  <si>
    <t>ALTERAÇÃO DE NOME</t>
  </si>
  <si>
    <t>ALTERAÇÃO DO REGIME DE BENS</t>
  </si>
  <si>
    <t>ALVARÁ JUDICIAL</t>
  </si>
  <si>
    <t>ANULAÇÃO DE REGISTRO CIVIL</t>
  </si>
  <si>
    <t>ANULATÓRIA DE CONTRATO DE EMPRÉSTIMO</t>
  </si>
  <si>
    <t>APOSENTADORIA POR IDADE</t>
  </si>
  <si>
    <t>ARRESTO</t>
  </si>
  <si>
    <t>ARROLAMENTO</t>
  </si>
  <si>
    <t>ARROLAMENTO DE BENS</t>
  </si>
  <si>
    <t>ARROLAMENTO SUMÁRIO</t>
  </si>
  <si>
    <t>ATENTADO</t>
  </si>
  <si>
    <t>AUTO DE PRISÃO EM FLAGRANTE</t>
  </si>
  <si>
    <t>AUTORIZAÇÃO JUDICIAL</t>
  </si>
  <si>
    <t>AVERIGUAÇÃO DE PATERNIDADE</t>
  </si>
  <si>
    <t>BUSCA E APREENSÃO</t>
  </si>
  <si>
    <t>BUSCA E APREENSÃO DE MENOR</t>
  </si>
  <si>
    <t>CANCELAMENTO DE REGISTRO CIVIL</t>
  </si>
  <si>
    <t>CAUTELAR</t>
  </si>
  <si>
    <t>CAUTELAR EM SEPARAÇÃO DE CORPOS</t>
  </si>
  <si>
    <t>CAUTELAR INOMINADA</t>
  </si>
  <si>
    <t>COBRANÇA</t>
  </si>
  <si>
    <t>CONCURSO PÚBLICO</t>
  </si>
  <si>
    <t>CONSIGNAÇÃO EM PAGAMENTO</t>
  </si>
  <si>
    <t>CONVERSÃO DE SEPARAÇÃO JUDICIAL EM DIVÓRCIO</t>
  </si>
  <si>
    <t>CRIMES DE CALÚNIA, INJÚRIA E DIFAMAÇÃO DE COMPETÊNCIA DO JUIZ SINGULAR</t>
  </si>
  <si>
    <t>CUMPRIMENTO DE SENTENÇA</t>
  </si>
  <si>
    <t>CURATELA</t>
  </si>
  <si>
    <t>DECLARAÇÃO DE AUSÊNCIA</t>
  </si>
  <si>
    <t>DECLARATÓRIA DE INEXISTÊNCIA DE NEGÓCIO JURÍDICO, CUMULADA COM ANULAÇÃO DO DÉBITO E DANOS MORAIS</t>
  </si>
  <si>
    <t>DECLARATORIA DE PATERNIDADE C/C RETIFICAÇÃO DE REGISTRO CIVIL</t>
  </si>
  <si>
    <t>DECLARATÓRIA DE UNIÃO ESTÁVEL</t>
  </si>
  <si>
    <t>DECLARATÓRIA DE UNIÃO ESTÁVEL POST MORTEM</t>
  </si>
  <si>
    <t>DECLARATÓRIA E DISSOLUÇÃO DA UNIÃO ESTÁVEL</t>
  </si>
  <si>
    <t>DEMARCAÇÃO / DIVISÃO</t>
  </si>
  <si>
    <t>DESPEJO</t>
  </si>
  <si>
    <t>DESPEJO POR FALTA DE PAGAMENTO CUMULADO COM COBRANÇA</t>
  </si>
  <si>
    <t>DISSOLUÇÃO DE INIÃO ESTÁVEL COM GUARDA, ALIMENTOS, VISITAS E PARTILHA DE BENS</t>
  </si>
  <si>
    <t>DISSOLUÇÃO DE UNIÃO ESTÁVEL</t>
  </si>
  <si>
    <t>DISSOLUÇÃO E LIQUIDAÇÃO DE SOCIEDADE</t>
  </si>
  <si>
    <t>DIVÓRCIO CONSENSUAL</t>
  </si>
  <si>
    <t>DIVÓRCIO LITIGIOSO</t>
  </si>
  <si>
    <t>EMBARGOS DE TERCEIRO</t>
  </si>
  <si>
    <t>EXCESSO NA EXECUÇÃO PENAL</t>
  </si>
  <si>
    <t>EXECUÇÃO CRIMINAL</t>
  </si>
  <si>
    <t>EXECUÇÃO DA PENA</t>
  </si>
  <si>
    <t>EXECUÇÃO DE ALIMENTOS</t>
  </si>
  <si>
    <t>EXECUÇÃO DE OBRIGAÇÃO DE FAZER</t>
  </si>
  <si>
    <t>EXECUÇÃO DE TÍTULO EXTRAJUDICIAL</t>
  </si>
  <si>
    <t>EXIBIÇÃO</t>
  </si>
  <si>
    <t>EXONERAÇÃO DE ALIMENTOS</t>
  </si>
  <si>
    <t>GUARDA</t>
  </si>
  <si>
    <t>GUARDA COM TUTELA</t>
  </si>
  <si>
    <t>GUARDA E ALIMENTOS</t>
  </si>
  <si>
    <t>HABEAS CORPUS</t>
  </si>
  <si>
    <t>HABILITAÇÃO À ADOÇÃO</t>
  </si>
  <si>
    <t>HOMOLOGAÇÃO</t>
  </si>
  <si>
    <t>HOMOLOGAÇÃO AUXILIO AO NASCITURO</t>
  </si>
  <si>
    <t>HOMOLOGAÇAO DE ACORDO EXTRAJUDICIAL</t>
  </si>
  <si>
    <t>IMISSÃO NA POSSE</t>
  </si>
  <si>
    <t>INDENIZAÇÃO DANOS MORAIS E MATERIAIS</t>
  </si>
  <si>
    <t>INDENIZAÇÃO POR DANOS MATERIAIS</t>
  </si>
  <si>
    <t>INDENIZAÇÃO POR DANOS MORAIS</t>
  </si>
  <si>
    <t>INJURIA</t>
  </si>
  <si>
    <t>INJÚRIA -QUEIXA-CRIME</t>
  </si>
  <si>
    <t>INTERDIÇÃO</t>
  </si>
  <si>
    <t>INTERDITO PROIBITÓRIO</t>
  </si>
  <si>
    <t>INTERNAÇÃO</t>
  </si>
  <si>
    <t>INTERPELAÇÃO</t>
  </si>
  <si>
    <t>INVENTÁRIO</t>
  </si>
  <si>
    <t>INVENTÁRIO POR ARROLAMENTO DE BENS</t>
  </si>
  <si>
    <t>INVESTIGAÇÃO DE PATERNIDADE</t>
  </si>
  <si>
    <t>INVESTIGAÇÃO DE PATERNIDADE  POST MORTEM</t>
  </si>
  <si>
    <t>JUSTIFICAÇÃO</t>
  </si>
  <si>
    <t>MANDADO DE SEGURANÇA</t>
  </si>
  <si>
    <t>MANDADO DE SEGURANÇA COLETIVO</t>
  </si>
  <si>
    <t>MEDIDAS GARANTIDORAS</t>
  </si>
  <si>
    <t>MEDIDAS PREPARATÓRIAS</t>
  </si>
  <si>
    <t>MEDIDAS PROTETIVAS</t>
  </si>
  <si>
    <t>MEDIDAS PROTETIVAS DE INTERNAÇÃO COMPULSÓRIA</t>
  </si>
  <si>
    <t>MEDIDAS PROTETIVAS DE URGÊNCIA (LEI MARIA DA PENHA)</t>
  </si>
  <si>
    <t>MEDIDAS PROTETIVAS ESTATUTO DO IDOSO</t>
  </si>
  <si>
    <t>MODIFICAÇÃO DE GUARDA</t>
  </si>
  <si>
    <t>MODIFICAÇÃO DE GUARDA LITIGIOSA</t>
  </si>
  <si>
    <t>MODIFICAÇÃO DE GUARDA, VISITAS, COM BASE NA ALIENAÇÃO PARENTAL, CUMULADA COM EXONERAÇÃO DE ALIMENTOS</t>
  </si>
  <si>
    <t>MONITÓRIA</t>
  </si>
  <si>
    <t>NEGATÓRIA DE PATERNIDADE</t>
  </si>
  <si>
    <t>OBRIGAÇÃO DE FAZER</t>
  </si>
  <si>
    <t>OFERTA DE ALIMENTOS</t>
  </si>
  <si>
    <t>ORDINÁRIA</t>
  </si>
  <si>
    <t>OUTRAS AÇÕES</t>
  </si>
  <si>
    <t>OUTRAS AÇÕES COLETIVAS</t>
  </si>
  <si>
    <t>PARTILHA DE BENS</t>
  </si>
  <si>
    <t>PASSAGEM FORÇADA</t>
  </si>
  <si>
    <t>PENSÃO POR MORTE</t>
  </si>
  <si>
    <t>PRESTAÇÃO DE CONTAS</t>
  </si>
  <si>
    <t>PREVIDENCIÁRIA</t>
  </si>
  <si>
    <t>QUEIXA-CRIME</t>
  </si>
  <si>
    <t>REATIVAÇÃO DE BENEFÍCIO PREVIDENCIÁRIO</t>
  </si>
  <si>
    <t>RECONHECIMENTO DE PATERNIDADE</t>
  </si>
  <si>
    <t>RECONHECIMENTO DE PATERNIDADE PÓS MORTE</t>
  </si>
  <si>
    <t>RECONHECIMENTO DE UNIÃO ESTÁVEL</t>
  </si>
  <si>
    <t>RECONHECIMENTO DE UNIÃO ESTÁVEL POST MORTEM</t>
  </si>
  <si>
    <t>RECONHECIMENTO E DISOLUÇÃO DE UNIÃO ESTÁVEL</t>
  </si>
  <si>
    <t>RECONHECIMENTO E DISSOLUÇÃO DE UNIÃO ESTÁVEÇ, COM GUARDA, ALIMENTOS, VISITAS E PARTILHA DE BENS</t>
  </si>
  <si>
    <t>REGISTRO DE NASCIMENTO TARDIO</t>
  </si>
  <si>
    <t>REGISTRO DE ÓBITO TARDIO</t>
  </si>
  <si>
    <t>REGULAMENTAÇÃO DE DIREITO DE VISITA</t>
  </si>
  <si>
    <t>REGULAMENTAÇÃO DE GUARDA, ALIMENTOS E VISITAS</t>
  </si>
  <si>
    <t>REGULARIZAÇÃO DE REGISTRO CIVIL</t>
  </si>
  <si>
    <t>REINTEGRAÇÃO / MANUTENÇÃO DE POSSE</t>
  </si>
  <si>
    <t>REIVINDICATÓRIA</t>
  </si>
  <si>
    <t>REMOÇÃO, MODIFICAÇÃO E DISPENSA DE TUTOR OU CURADOR</t>
  </si>
  <si>
    <t>RESCISÃO CONTRATUAL C/C PERDAS E DANOS</t>
  </si>
  <si>
    <t>RESTAURAÇÃO DE AUTOS</t>
  </si>
  <si>
    <t>RESTAURAÇÃO DE REGISTRO PÚBLICO</t>
  </si>
  <si>
    <t>RETIFICAÇÃO DE REGISTRO CIVIL</t>
  </si>
  <si>
    <t>RETIFICAÇÃO DE REGISTRO DE IMÓVEL</t>
  </si>
  <si>
    <t>RETIFICAÇÃO OU SUPRIMENTO OU RESTAURAÇÃO DE REGISTRO CIVIL</t>
  </si>
  <si>
    <t>REVISÃO CRIMINAL</t>
  </si>
  <si>
    <t>REVISIONAL DE ALIMENTOS</t>
  </si>
  <si>
    <t>SEPARAÇÃO CONSENSUAL</t>
  </si>
  <si>
    <t>SEPARAÇÃO DE CORPOS</t>
  </si>
  <si>
    <t>SEPARAÇÃO LITIGIOSA</t>
  </si>
  <si>
    <t>SOBREPARTILHA</t>
  </si>
  <si>
    <t>SUPRIMENTO DE CONSENTIMENTO/IDADE</t>
  </si>
  <si>
    <t>TUTELA</t>
  </si>
  <si>
    <t>TUTELA C/C DESTITUIÇÃO DO PODER FAMILIAR</t>
  </si>
  <si>
    <t>UNIÃO ESTÁVEL</t>
  </si>
  <si>
    <t>USUCAPIÃO</t>
  </si>
  <si>
    <t>1ª DP ITACOATIARA</t>
  </si>
  <si>
    <t>2ª DP ITACOATIARA</t>
  </si>
  <si>
    <t>3ª DP ITACOATIARA</t>
  </si>
  <si>
    <t>4ª DP ITACOATIARA</t>
  </si>
  <si>
    <t>1ª DP PARINTINS</t>
  </si>
  <si>
    <t>2ª DP PARINTINS</t>
  </si>
  <si>
    <t>3ª DP PARINTINS</t>
  </si>
  <si>
    <t>4ª DP PARINTINS</t>
  </si>
  <si>
    <t>1ª DP COARI</t>
  </si>
  <si>
    <t>2ª DP COARI</t>
  </si>
  <si>
    <t>3ª DP COARI</t>
  </si>
  <si>
    <t>1ª DP HUMAITÁ</t>
  </si>
  <si>
    <t>2ª DP HUMAITÁ</t>
  </si>
  <si>
    <t>1ª DP MANACAPURU</t>
  </si>
  <si>
    <t>2ª DP MANACAPURU</t>
  </si>
  <si>
    <t>3ª DP MANACAPURU</t>
  </si>
  <si>
    <t>1ª DP MANICORÉ</t>
  </si>
  <si>
    <t>2ª DP MANICORÉ</t>
  </si>
  <si>
    <t>1ª DP MAUÉS</t>
  </si>
  <si>
    <t>2ª DP MAUÉS</t>
  </si>
  <si>
    <t>1ª DP TABATINGA</t>
  </si>
  <si>
    <t>2ª DP TABATINGA</t>
  </si>
  <si>
    <t>1ª DP TEFÉ</t>
  </si>
  <si>
    <t>2ª DP TEFÉ</t>
  </si>
  <si>
    <t>3ª DP TEFÉ</t>
  </si>
  <si>
    <t>1ª DP IRANDUBA</t>
  </si>
  <si>
    <t>2ª DP IRANDUBA</t>
  </si>
  <si>
    <t>DP ALVARÃES</t>
  </si>
  <si>
    <t>DP AMATURÁ</t>
  </si>
  <si>
    <t>DP ANAMÃ</t>
  </si>
  <si>
    <t>DP ANORI</t>
  </si>
  <si>
    <t>DP APUÍ</t>
  </si>
  <si>
    <t>DP ATALAIA DO NORTE</t>
  </si>
  <si>
    <t>DP AUTAZES</t>
  </si>
  <si>
    <t>DP BARCELOS</t>
  </si>
  <si>
    <t>DP BARREIRINHA</t>
  </si>
  <si>
    <t>DP BENJAMIM CONSTANT</t>
  </si>
  <si>
    <t>DP BERURI</t>
  </si>
  <si>
    <t>DP BOA VISTA DO RAMOS</t>
  </si>
  <si>
    <t>DP BOCA DO ACRE</t>
  </si>
  <si>
    <t>DP BORBA</t>
  </si>
  <si>
    <t>DP CAAPIRANGA</t>
  </si>
  <si>
    <t>DP CANUTAMA</t>
  </si>
  <si>
    <t>DP CARAUARI</t>
  </si>
  <si>
    <t>DP CAREIRO</t>
  </si>
  <si>
    <t>DP CAREIRO DA VÁRZEA</t>
  </si>
  <si>
    <t>DP CODAJÁS</t>
  </si>
  <si>
    <t>DP EIRUNEPÉ</t>
  </si>
  <si>
    <t>DP ENVIRA</t>
  </si>
  <si>
    <t>DP FONTE BOA</t>
  </si>
  <si>
    <t>DP GUAJARÁ</t>
  </si>
  <si>
    <t>DP IPIXUNA</t>
  </si>
  <si>
    <t>DP ITAMARATI</t>
  </si>
  <si>
    <t>DP ITAPIRANGA</t>
  </si>
  <si>
    <t>DP JAPURÁ</t>
  </si>
  <si>
    <t>DP JURUÁ</t>
  </si>
  <si>
    <t>DP JUTAÍ</t>
  </si>
  <si>
    <t>DP LÁBREA</t>
  </si>
  <si>
    <t>DP MANAQUIRI</t>
  </si>
  <si>
    <t>DP MARAÃ</t>
  </si>
  <si>
    <t>DP NHAMUNDÁ</t>
  </si>
  <si>
    <t>DP NOVA OLINDA DO NORTE</t>
  </si>
  <si>
    <t>DP NOVO AIRÃO</t>
  </si>
  <si>
    <t>DP NOVO ARIPUANÃ</t>
  </si>
  <si>
    <t>DP PAUNÍ</t>
  </si>
  <si>
    <t>DP PRESIDENTE FUGUEIREDO</t>
  </si>
  <si>
    <t>DP RIO PRETO DA EVA</t>
  </si>
  <si>
    <t>DP SANTA IZABEL DO RIO NEGRO</t>
  </si>
  <si>
    <t>DP SANTO ANTÔNIO DO IÇÁ</t>
  </si>
  <si>
    <t>DP SÃO GABRIEL DA CACHOEIRA</t>
  </si>
  <si>
    <t>DP SÃO PAULO DE OLIVENÇA</t>
  </si>
  <si>
    <t>DP SÃO SEBASTIÃO DO UATUMÃ</t>
  </si>
  <si>
    <t>DP SILVES</t>
  </si>
  <si>
    <t>DP TAPAUÁ</t>
  </si>
  <si>
    <t>DP TONANTINS</t>
  </si>
  <si>
    <t>DP UARINI</t>
  </si>
  <si>
    <t>DP URUCARÁ</t>
  </si>
  <si>
    <t>DP URUCURITUBA</t>
  </si>
  <si>
    <t>1ª DPF 2º GRAU</t>
  </si>
  <si>
    <t>2ª DPF 2º GRAU</t>
  </si>
  <si>
    <t>3ª DPF 2º GRAU</t>
  </si>
  <si>
    <t>4ª DPF 2º GRAU</t>
  </si>
  <si>
    <t>5ª DPF 2º GRAU</t>
  </si>
  <si>
    <t>6ª DPF 2º GRAU</t>
  </si>
  <si>
    <t>7ª DPF 2º GRAU</t>
  </si>
  <si>
    <t>8ª DPF 2º GRAU</t>
  </si>
  <si>
    <t>9ª DPF 2º GRAU</t>
  </si>
  <si>
    <t>10ª DPF 2º GRAU</t>
  </si>
  <si>
    <t>11ª DPF 2º GRAU</t>
  </si>
  <si>
    <t>12ª DPF 2º GRAU</t>
  </si>
  <si>
    <t>13ª DPF 2º GRAU</t>
  </si>
  <si>
    <t>1ª DPF CORTES SUPERIORES</t>
  </si>
  <si>
    <t>2ª DPF CORTES SUPERIORES</t>
  </si>
  <si>
    <t>1ª DPF CÍV 1º GRAU</t>
  </si>
  <si>
    <t>2ª DPF CÍV 1º GRAU</t>
  </si>
  <si>
    <t>3ª DPF CÍV 1º GRAU</t>
  </si>
  <si>
    <t>4ª DPF CÍV 1º GRAU</t>
  </si>
  <si>
    <t>5ª DPF CÍV 1º GRAU</t>
  </si>
  <si>
    <t>6ª DPF CÍV 1º GRAU</t>
  </si>
  <si>
    <t>7ª DPF CÍV 1º GRAU</t>
  </si>
  <si>
    <t>8ª DPF CÍV 1º GRAU</t>
  </si>
  <si>
    <t>9ª DPF CÍV 1º GRAU</t>
  </si>
  <si>
    <t>10ª DPF CÍV 1º GRAU</t>
  </si>
  <si>
    <t>11ª DPF CÍV 1º GRAU</t>
  </si>
  <si>
    <t>12ª DPF CÍV 1º GRAU</t>
  </si>
  <si>
    <t>13ª DPF CÍV 1º GRAU</t>
  </si>
  <si>
    <t>14ª DPF CÍV 1º GRAU</t>
  </si>
  <si>
    <t>15ª DPF CÍV 1º GRAU</t>
  </si>
  <si>
    <t>1ª DPF FAMÍLIA</t>
  </si>
  <si>
    <t>2ª DPF FAMÍLIA</t>
  </si>
  <si>
    <t>3ª DPF FAMÍLIA</t>
  </si>
  <si>
    <t>4ª DPF FAMÍLIA</t>
  </si>
  <si>
    <t>5ª DPF FAMÍLIA</t>
  </si>
  <si>
    <t>6ª DPF FAMÍLIA</t>
  </si>
  <si>
    <t>7ª DPF FAMÍLIA</t>
  </si>
  <si>
    <t>8ª DPF FAMÍLIA</t>
  </si>
  <si>
    <t>9ª DPF FAMÍLIA</t>
  </si>
  <si>
    <t>10ª DPF FAMÍLIA</t>
  </si>
  <si>
    <t>11ª DPF FAMÍLIA</t>
  </si>
  <si>
    <t>1ª DPF CRIM 1º GRAU</t>
  </si>
  <si>
    <t>2ª DPF CRIM 1º GRAU</t>
  </si>
  <si>
    <t>3ª DPF CRIM 1º GRAU</t>
  </si>
  <si>
    <t>4ª DPF CRIM 1º GRAU</t>
  </si>
  <si>
    <t>5ª DPF CRIM 1º GRAU</t>
  </si>
  <si>
    <t>6ª DPF CRIM 1º GRAU</t>
  </si>
  <si>
    <t>7ª DPF CRIM 1º GRAU</t>
  </si>
  <si>
    <t>8ª DPF CRIM 1º GRAU</t>
  </si>
  <si>
    <t>9ª DPF CRIM 1º GRAU</t>
  </si>
  <si>
    <t>10ª DPF CRIM 1º GRAU</t>
  </si>
  <si>
    <t>11ª DPF CRIM 1º GRAU</t>
  </si>
  <si>
    <t>12ª DPF CRIM 1º GRAU</t>
  </si>
  <si>
    <t>13ª DPF CRIM 1º GRAU</t>
  </si>
  <si>
    <t>14ª DPF CRIM 1º GRAU</t>
  </si>
  <si>
    <t>15ª DPF CRIM 1º GRAU</t>
  </si>
  <si>
    <t>16ª DPF CRIM 1º GRAU</t>
  </si>
  <si>
    <t>17ª DPF CRIM 1º GRAU</t>
  </si>
  <si>
    <t>18ª DPF CRIM 1º GRAU</t>
  </si>
  <si>
    <t>19ª DPF CRIM 1º GRAU</t>
  </si>
  <si>
    <t>20ª DPF CRIM 1º GRAU</t>
  </si>
  <si>
    <t>21ª DPF CRIM 1º GRAU</t>
  </si>
  <si>
    <t>22ª DPF CRIM 1º GRAU</t>
  </si>
  <si>
    <t>23ª DPF CRIM 1º GRAU</t>
  </si>
  <si>
    <t>24ª DPF CRIM 1º GRAU</t>
  </si>
  <si>
    <t>1ª DPF JE</t>
  </si>
  <si>
    <t>2ª DPF JE</t>
  </si>
  <si>
    <t>3ª DPF JE</t>
  </si>
  <si>
    <t>4ª DPF JE</t>
  </si>
  <si>
    <t>5ª DPF JE</t>
  </si>
  <si>
    <t>6ª DPF JE</t>
  </si>
  <si>
    <t>7ª DPF JE</t>
  </si>
  <si>
    <t>8ª DPF JE</t>
  </si>
  <si>
    <t>9ª DPF JE</t>
  </si>
  <si>
    <t>10ª DPF JE</t>
  </si>
  <si>
    <t>11ª DPF JE</t>
  </si>
  <si>
    <t>12ª DPF JE</t>
  </si>
  <si>
    <t>1ª DPA CÍV</t>
  </si>
  <si>
    <t>2ª DPA CÍV</t>
  </si>
  <si>
    <t>3ª DPA CÍV</t>
  </si>
  <si>
    <t>4ª DPA CÍV</t>
  </si>
  <si>
    <t>5ª DPA CÍV</t>
  </si>
  <si>
    <t>6ª DPA CÍV</t>
  </si>
  <si>
    <t>1ª DPA FAM SUC REG PUB</t>
  </si>
  <si>
    <t>2ª DPA FAM SUC REG PUB</t>
  </si>
  <si>
    <t>3ª DPA FAM SUC REG PUB</t>
  </si>
  <si>
    <t>4ª DPA FAM SUC REG PUB</t>
  </si>
  <si>
    <t>5ª DPA FAM SUC REG PUB</t>
  </si>
  <si>
    <t>6ª DPA FAM SUC REG PUB</t>
  </si>
  <si>
    <t>7ª DPA FAM SUC REG PUB</t>
  </si>
  <si>
    <t>8ª DPA FAM SUC REG PUB</t>
  </si>
  <si>
    <t>1ª DPEA FUNDIÁRIO</t>
  </si>
  <si>
    <t>2ª DPEA FUNDIÁRIO</t>
  </si>
  <si>
    <t>1ª DPEA CONSUMIDOR</t>
  </si>
  <si>
    <t>2ª DPEA CONSUMIDOR</t>
  </si>
  <si>
    <t>3ª DPEA CONSUMIDOR</t>
  </si>
  <si>
    <t>1ª DPEA MULHER VÍT VIOL DOM</t>
  </si>
  <si>
    <t>2ª DPEA MULHER VÍT VIOL DOM</t>
  </si>
  <si>
    <t>1ª DPEA INTER. COLETIVOS</t>
  </si>
  <si>
    <t>2ª DPEA INTER. COLETIVOS</t>
  </si>
  <si>
    <t>DPEA IDOSO</t>
  </si>
  <si>
    <t>DPEA PREVIDENCIÁRIO</t>
  </si>
  <si>
    <t>DPE MEDIAÇÃO</t>
  </si>
  <si>
    <t>DPE TCE</t>
  </si>
  <si>
    <t>DPE PROC. DISCIPLINARES</t>
  </si>
  <si>
    <t>1ª DPE INFÂNCIA E JUVENTUDE</t>
  </si>
  <si>
    <t>2ª DPE INFÂNCIA E JUVENTUDE</t>
  </si>
  <si>
    <t>DPE REG. PREC. CÍV.</t>
  </si>
  <si>
    <t>DPE REG. PREC. CRIM.</t>
  </si>
  <si>
    <t>DPE PROM. DEF. DIR. HUM.</t>
  </si>
  <si>
    <t>1ª DPE EXEC. PEN. FECHADO</t>
  </si>
  <si>
    <t>2ª DPE EXEC. PEN. FECHADO</t>
  </si>
  <si>
    <t>DPE MEIO AMBIENTE E QUESTÕES AGRÁRIAS</t>
  </si>
  <si>
    <t>DPE MEDIDAS E PENAS ALTERN.</t>
  </si>
  <si>
    <t>DEFENSORIA ITINERANTE</t>
  </si>
  <si>
    <t>GTAP</t>
  </si>
  <si>
    <t>PLANTÃO CÍVEL</t>
  </si>
  <si>
    <t>PLANTÃO FAMÍLIA</t>
  </si>
  <si>
    <t>PLANTÃO CRIMINAL</t>
  </si>
  <si>
    <t>PRINCIPAIS ATOS DE ATENDIMENTO</t>
  </si>
  <si>
    <t>PRINCIPAIS ATOS E AÇÕES JUDICIAIS</t>
  </si>
  <si>
    <t>ATENDIMENTO NOVO</t>
  </si>
  <si>
    <t>PETIÇÃO INICIAL</t>
  </si>
  <si>
    <t>ATENDIMENTO RETORNO</t>
  </si>
  <si>
    <t>EMENDA À INICIAL</t>
  </si>
  <si>
    <t>ORIENTAÇÃO / CONSULTA</t>
  </si>
  <si>
    <t>PETIÇÃO INTERMEDIÁRIA/SIMPLES</t>
  </si>
  <si>
    <t>AUDIÊNCIA EXTRAJUDICIAL</t>
  </si>
  <si>
    <t>CONTESTAÇÃO</t>
  </si>
  <si>
    <t>TERMO DE ACORDO EXTRAJUDICIAL</t>
  </si>
  <si>
    <t>RÉPLICA</t>
  </si>
  <si>
    <t>ATENDIMENTOS ARQUIVADOS (NÃO PATROCÍNIO)</t>
  </si>
  <si>
    <t>AUDIÊNCIA JUDICIAL</t>
  </si>
  <si>
    <t>PEDIDO DE LIBERDADE PROVISÓRIA SEM FIANÇA</t>
  </si>
  <si>
    <t>NOTIFICAÇÕES (CONVITES)</t>
  </si>
  <si>
    <t>PEDIDO DE LIBERDADE PROVISÓRIA COM FIANÇA</t>
  </si>
  <si>
    <t>MEMORANDOS</t>
  </si>
  <si>
    <t>PEDIDO DE RELAXAMENTO DE PRISÃO</t>
  </si>
  <si>
    <t>OFÍCIO</t>
  </si>
  <si>
    <t>DEFESA PRÉVIA/RESPOSTA ESCRITA À ACUSAÇÃO</t>
  </si>
  <si>
    <t>AUDIÊNCIA TRIBUNAL DO JÚRI (PLENÁRIO)</t>
  </si>
  <si>
    <t>ALEGAÇÕES FINAIS</t>
  </si>
  <si>
    <t>RECURSO DE APELAÇÃO</t>
  </si>
  <si>
    <t>RECURSO DE AGRAVO</t>
  </si>
  <si>
    <t>EMBARGOS (TERCEIRO/MONITÓRIA/EXECUÇÃO)</t>
  </si>
  <si>
    <t>EMBARGOS DE DECLARAÇÃO</t>
  </si>
  <si>
    <t>RECURSO EM SENTIDO ESTRITO</t>
  </si>
  <si>
    <t>CONTRARRAZÕES DE RECURSOS</t>
  </si>
  <si>
    <t>12ª DPF FAMÍLIA</t>
  </si>
  <si>
    <t>13ª DPF FAMÍLIA</t>
  </si>
  <si>
    <t>10ª DPA FAM SUC REG PUB</t>
  </si>
  <si>
    <t>9ª DPA FAM SUC REG PUB</t>
  </si>
  <si>
    <t>DPE EXEC. MEDIDAS SOCIOEDUC. DA I. E J.</t>
  </si>
  <si>
    <t>25ª DPF CRIM 1º GRAU</t>
  </si>
  <si>
    <t>DPE PROM E DEF DOS DIREITOS RELAC A SAÚDE</t>
  </si>
  <si>
    <t>GT ITINERANTE DO INTERIOR DO EST. AM</t>
  </si>
  <si>
    <t>2. PEDIDO DE REMIÇÃO</t>
  </si>
  <si>
    <t>2. PEDIDO DE LIBERDADE CONDICIONAL</t>
  </si>
  <si>
    <t>3ª DPE INFÂNCIA E JUVENTUDE</t>
  </si>
  <si>
    <t>POLO AVANÇADO DPE/UNINORTE</t>
  </si>
  <si>
    <t>16ª DPF CÍV 1º GRAU</t>
  </si>
  <si>
    <t>17ª DPF CÍV 1º GRAU</t>
  </si>
  <si>
    <t>18ª DPF CÍV 1º GRAU</t>
  </si>
  <si>
    <t>14ª DPF FAMÍLIA</t>
  </si>
  <si>
    <t>26ª DPF CRIM 1º GRAU</t>
  </si>
  <si>
    <t>2ª DPE DE CUSTÓDIA E FLAGRANTES</t>
  </si>
  <si>
    <t>1ª DPE DE CUSTÓDIA E FLAGRANTES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</si>
</sst>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  <fill>
      <patternFill patternType="solid">
        <fgColor rgb="FF99FF99"/>
        <bgColor rgb="FFD9EAD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3" borderId="0" xfId="0" applyFont="1" applyFill="1" applyAlignme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5" borderId="1" xfId="0" applyFont="1" applyFill="1" applyBorder="1">
      <alignment vertical="center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14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99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H3"/>
  <sheetViews>
    <sheetView tabSelected="1" zoomScaleNormal="100" workbookViewId="0">
      <pane ySplit="1" topLeftCell="A14" activePane="bottomLeft" state="frozen"/>
      <selection activeCell="E32" sqref="E32"/>
      <selection pane="bottomLeft" activeCell="G14" sqref="G14"/>
    </sheetView>
  </sheetViews>
  <sheetFormatPr defaultRowHeight="12.75" x14ac:dyDescent="0.2"/>
  <cols>
    <col min="1" max="1" width="10.140625" style="18" bestFit="1" customWidth="1"/>
    <col min="2" max="2" width="22.5703125" style="1"/>
    <col min="3" max="3" width="25.7109375" style="1"/>
    <col min="4" max="4" width="33"/>
    <col min="5" max="5" width="34"/>
    <col min="6" max="6" width="15.85546875" style="1"/>
    <col min="7" max="7" width="25.28515625"/>
    <col min="8" max="8" width="19.7109375"/>
    <col min="9" max="1025" width="8.42578125"/>
  </cols>
  <sheetData>
    <row r="1" spans="1:8" ht="15" x14ac:dyDescent="0.2">
      <c r="A1" s="17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3" spans="1:8" x14ac:dyDescent="0.2">
      <c r="G3" s="19"/>
    </row>
  </sheetData>
  <dataValidations count="2">
    <dataValidation type="date" allowBlank="1" showInputMessage="1" showErrorMessage="1" error="FORMATO: **/**/**" sqref="A1">
      <formula1>41640</formula1>
      <formula2>42735</formula2>
    </dataValidation>
    <dataValidation type="list" allowBlank="1" showInputMessage="1" showErrorMessage="1" sqref="C2:C1000">
      <formula1>__Anonymous_Sheet_DB__2</formula1>
    </dataValidation>
  </dataValidations>
  <pageMargins left="0.75" right="0.75" top="0.5" bottom="0.5" header="0.51180555555555496" footer="0.51180555555555496"/>
  <pageSetup paperSize="9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ÁREA!$A$1:$A$21</xm:f>
          </x14:formula1>
          <xm:sqref>B2:B1000</xm:sqref>
        </x14:dataValidation>
        <x14:dataValidation type="list" allowBlank="1" showInputMessage="1" showErrorMessage="1">
          <x14:formula1>
            <xm:f>AÇÕES!$A$1:$A$140</xm:f>
          </x14:formula1>
          <xm:sqref>E2:E1000</xm:sqref>
        </x14:dataValidation>
        <x14:dataValidation type="list" allowBlank="1" showInputMessage="1" showErrorMessage="1">
          <x14:formula1>
            <xm:f>'ÓRGÃOS DE ATUAÇÃO'!$A$1:$A$214</xm:f>
          </x14:formula1>
          <xm:sqref>G2:G1000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M849"/>
  <sheetViews>
    <sheetView zoomScaleNormal="100" workbookViewId="0">
      <selection activeCell="A21" sqref="A21"/>
    </sheetView>
  </sheetViews>
  <sheetFormatPr defaultRowHeight="12.75" x14ac:dyDescent="0.2"/>
  <cols>
    <col min="1" max="1" width="33.85546875"/>
    <col min="2" max="2" width="23"/>
    <col min="3" max="3" width="23.28515625"/>
    <col min="4" max="4" width="18.42578125"/>
    <col min="5" max="5" width="20.140625"/>
    <col min="6" max="6" width="20.28515625"/>
    <col min="7" max="7" width="18.28515625"/>
    <col min="8" max="1025" width="15.7109375"/>
  </cols>
  <sheetData>
    <row r="1" spans="1:13" x14ac:dyDescent="0.2">
      <c r="A1" t="s">
        <v>8</v>
      </c>
      <c r="M1" s="4"/>
    </row>
    <row r="2" spans="1:13" ht="12.75" customHeight="1" x14ac:dyDescent="0.2">
      <c r="A2" s="4" t="s">
        <v>9</v>
      </c>
      <c r="K2" s="5"/>
    </row>
    <row r="3" spans="1:13" x14ac:dyDescent="0.2">
      <c r="A3" s="4" t="s">
        <v>10</v>
      </c>
      <c r="K3" s="5"/>
    </row>
    <row r="4" spans="1:13" x14ac:dyDescent="0.2">
      <c r="A4" s="4" t="s">
        <v>11</v>
      </c>
      <c r="K4" s="5"/>
    </row>
    <row r="5" spans="1:13" x14ac:dyDescent="0.2">
      <c r="A5" s="4" t="s">
        <v>12</v>
      </c>
      <c r="K5" s="5"/>
    </row>
    <row r="6" spans="1:13" x14ac:dyDescent="0.2">
      <c r="A6" s="4" t="s">
        <v>13</v>
      </c>
      <c r="K6" s="5"/>
    </row>
    <row r="7" spans="1:13" x14ac:dyDescent="0.2">
      <c r="A7" s="4" t="s">
        <v>14</v>
      </c>
      <c r="K7" s="5"/>
    </row>
    <row r="8" spans="1:13" x14ac:dyDescent="0.2">
      <c r="A8" s="4" t="s">
        <v>15</v>
      </c>
      <c r="K8" s="5"/>
    </row>
    <row r="9" spans="1:13" x14ac:dyDescent="0.2">
      <c r="A9" s="4" t="s">
        <v>16</v>
      </c>
      <c r="K9" s="5"/>
    </row>
    <row r="10" spans="1:13" x14ac:dyDescent="0.2">
      <c r="A10" s="4" t="s">
        <v>17</v>
      </c>
      <c r="K10" s="5"/>
    </row>
    <row r="11" spans="1:13" x14ac:dyDescent="0.2">
      <c r="A11" s="4" t="s">
        <v>18</v>
      </c>
      <c r="K11" s="5"/>
    </row>
    <row r="12" spans="1:13" x14ac:dyDescent="0.2">
      <c r="A12" s="4" t="s">
        <v>19</v>
      </c>
    </row>
    <row r="13" spans="1:13" x14ac:dyDescent="0.2">
      <c r="A13" s="4" t="s">
        <v>20</v>
      </c>
    </row>
    <row r="14" spans="1:13" x14ac:dyDescent="0.2">
      <c r="A14" s="4" t="s">
        <v>21</v>
      </c>
    </row>
    <row r="15" spans="1:13" x14ac:dyDescent="0.2">
      <c r="A15" s="4" t="s">
        <v>22</v>
      </c>
    </row>
    <row r="16" spans="1:13" x14ac:dyDescent="0.2">
      <c r="A16" s="4" t="s">
        <v>23</v>
      </c>
    </row>
    <row r="17" spans="1:1" x14ac:dyDescent="0.2">
      <c r="A17" s="4" t="s">
        <v>24</v>
      </c>
    </row>
    <row r="18" spans="1:1" x14ac:dyDescent="0.2">
      <c r="A18" s="4" t="s">
        <v>25</v>
      </c>
    </row>
    <row r="19" spans="1:1" x14ac:dyDescent="0.2">
      <c r="A19" s="4" t="s">
        <v>26</v>
      </c>
    </row>
    <row r="20" spans="1:1" x14ac:dyDescent="0.2">
      <c r="A20" s="4" t="s">
        <v>27</v>
      </c>
    </row>
    <row r="21" spans="1:1" x14ac:dyDescent="0.2">
      <c r="A21" s="4" t="s">
        <v>28</v>
      </c>
    </row>
    <row r="217" spans="1:1" x14ac:dyDescent="0.2">
      <c r="A217" s="4" t="s">
        <v>11</v>
      </c>
    </row>
    <row r="218" spans="1:1" x14ac:dyDescent="0.2">
      <c r="A218" s="1" t="s">
        <v>29</v>
      </c>
    </row>
    <row r="219" spans="1:1" x14ac:dyDescent="0.2">
      <c r="A219" s="4" t="s">
        <v>14</v>
      </c>
    </row>
    <row r="220" spans="1:1" x14ac:dyDescent="0.2">
      <c r="A220" s="4" t="s">
        <v>15</v>
      </c>
    </row>
    <row r="221" spans="1:1" x14ac:dyDescent="0.2">
      <c r="A221" s="4" t="s">
        <v>30</v>
      </c>
    </row>
    <row r="222" spans="1:1" x14ac:dyDescent="0.2">
      <c r="A222" s="4" t="s">
        <v>31</v>
      </c>
    </row>
    <row r="223" spans="1:1" x14ac:dyDescent="0.2">
      <c r="A223" s="4" t="s">
        <v>25</v>
      </c>
    </row>
    <row r="224" spans="1:1" x14ac:dyDescent="0.2">
      <c r="A224" s="4" t="s">
        <v>27</v>
      </c>
    </row>
    <row r="225" spans="1:1" x14ac:dyDescent="0.2">
      <c r="A225" s="4" t="s">
        <v>28</v>
      </c>
    </row>
    <row r="425" spans="1:1" x14ac:dyDescent="0.2">
      <c r="A425" s="4" t="s">
        <v>11</v>
      </c>
    </row>
    <row r="426" spans="1:1" x14ac:dyDescent="0.2">
      <c r="A426" s="1" t="s">
        <v>29</v>
      </c>
    </row>
    <row r="427" spans="1:1" x14ac:dyDescent="0.2">
      <c r="A427" s="4" t="s">
        <v>14</v>
      </c>
    </row>
    <row r="428" spans="1:1" x14ac:dyDescent="0.2">
      <c r="A428" s="4" t="s">
        <v>15</v>
      </c>
    </row>
    <row r="429" spans="1:1" x14ac:dyDescent="0.2">
      <c r="A429" s="4" t="s">
        <v>30</v>
      </c>
    </row>
    <row r="430" spans="1:1" x14ac:dyDescent="0.2">
      <c r="A430" s="4" t="s">
        <v>31</v>
      </c>
    </row>
    <row r="431" spans="1:1" x14ac:dyDescent="0.2">
      <c r="A431" s="4" t="s">
        <v>25</v>
      </c>
    </row>
    <row r="432" spans="1:1" x14ac:dyDescent="0.2">
      <c r="A432" s="4" t="s">
        <v>27</v>
      </c>
    </row>
    <row r="433" spans="1:1" x14ac:dyDescent="0.2">
      <c r="A433" s="4" t="s">
        <v>28</v>
      </c>
    </row>
    <row r="633" spans="1:1" x14ac:dyDescent="0.2">
      <c r="A633" s="4" t="s">
        <v>11</v>
      </c>
    </row>
    <row r="634" spans="1:1" x14ac:dyDescent="0.2">
      <c r="A634" s="1" t="s">
        <v>29</v>
      </c>
    </row>
    <row r="635" spans="1:1" x14ac:dyDescent="0.2">
      <c r="A635" s="4" t="s">
        <v>14</v>
      </c>
    </row>
    <row r="636" spans="1:1" x14ac:dyDescent="0.2">
      <c r="A636" s="4" t="s">
        <v>15</v>
      </c>
    </row>
    <row r="637" spans="1:1" x14ac:dyDescent="0.2">
      <c r="A637" s="4" t="s">
        <v>30</v>
      </c>
    </row>
    <row r="638" spans="1:1" x14ac:dyDescent="0.2">
      <c r="A638" s="4" t="s">
        <v>31</v>
      </c>
    </row>
    <row r="639" spans="1:1" x14ac:dyDescent="0.2">
      <c r="A639" s="4" t="s">
        <v>25</v>
      </c>
    </row>
    <row r="640" spans="1:1" x14ac:dyDescent="0.2">
      <c r="A640" s="4" t="s">
        <v>27</v>
      </c>
    </row>
    <row r="641" spans="1:1" x14ac:dyDescent="0.2">
      <c r="A641" s="4" t="s">
        <v>28</v>
      </c>
    </row>
    <row r="841" spans="1:1" x14ac:dyDescent="0.2">
      <c r="A841" s="4" t="s">
        <v>11</v>
      </c>
    </row>
    <row r="842" spans="1:1" x14ac:dyDescent="0.2">
      <c r="A842" s="1" t="s">
        <v>29</v>
      </c>
    </row>
    <row r="843" spans="1:1" x14ac:dyDescent="0.2">
      <c r="A843" s="4" t="s">
        <v>14</v>
      </c>
    </row>
    <row r="844" spans="1:1" x14ac:dyDescent="0.2">
      <c r="A844" s="4" t="s">
        <v>15</v>
      </c>
    </row>
    <row r="845" spans="1:1" x14ac:dyDescent="0.2">
      <c r="A845" s="4" t="s">
        <v>30</v>
      </c>
    </row>
    <row r="846" spans="1:1" x14ac:dyDescent="0.2">
      <c r="A846" s="4" t="s">
        <v>31</v>
      </c>
    </row>
    <row r="847" spans="1:1" x14ac:dyDescent="0.2">
      <c r="A847" s="4" t="s">
        <v>25</v>
      </c>
    </row>
    <row r="848" spans="1:1" x14ac:dyDescent="0.2">
      <c r="A848" s="4" t="s">
        <v>27</v>
      </c>
    </row>
    <row r="849" spans="1:1" x14ac:dyDescent="0.2">
      <c r="A849" s="4" t="s">
        <v>28</v>
      </c>
    </row>
  </sheetData>
  <sheetProtection sheet="1" objects="1" scenarios="1"/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A93"/>
  <sheetViews>
    <sheetView topLeftCell="A53" zoomScaleNormal="100" workbookViewId="0">
      <selection activeCell="A69" sqref="A69"/>
    </sheetView>
  </sheetViews>
  <sheetFormatPr defaultRowHeight="12.75" x14ac:dyDescent="0.2"/>
  <cols>
    <col min="1" max="1" width="58.7109375" style="1"/>
    <col min="2" max="1025" width="15.7109375"/>
  </cols>
  <sheetData>
    <row r="1" spans="1:1" x14ac:dyDescent="0.2">
      <c r="A1" s="4" t="s">
        <v>32</v>
      </c>
    </row>
    <row r="2" spans="1:1" x14ac:dyDescent="0.2">
      <c r="A2" s="6" t="s">
        <v>33</v>
      </c>
    </row>
    <row r="3" spans="1:1" x14ac:dyDescent="0.2">
      <c r="A3" s="1" t="s">
        <v>34</v>
      </c>
    </row>
    <row r="4" spans="1:1" x14ac:dyDescent="0.2">
      <c r="A4" s="6" t="s">
        <v>35</v>
      </c>
    </row>
    <row r="5" spans="1:1" x14ac:dyDescent="0.2">
      <c r="A5" s="6" t="s">
        <v>36</v>
      </c>
    </row>
    <row r="6" spans="1:1" x14ac:dyDescent="0.2">
      <c r="A6" s="6" t="s">
        <v>37</v>
      </c>
    </row>
    <row r="7" spans="1:1" x14ac:dyDescent="0.2">
      <c r="A7" s="4" t="s">
        <v>38</v>
      </c>
    </row>
    <row r="8" spans="1:1" x14ac:dyDescent="0.2">
      <c r="A8" s="6" t="s">
        <v>39</v>
      </c>
    </row>
    <row r="9" spans="1:1" x14ac:dyDescent="0.2">
      <c r="A9" s="4" t="s">
        <v>40</v>
      </c>
    </row>
    <row r="10" spans="1:1" x14ac:dyDescent="0.2">
      <c r="A10" s="4" t="s">
        <v>41</v>
      </c>
    </row>
    <row r="11" spans="1:1" x14ac:dyDescent="0.2">
      <c r="A11" s="6" t="s">
        <v>42</v>
      </c>
    </row>
    <row r="12" spans="1:1" ht="12.75" customHeight="1" x14ac:dyDescent="0.2">
      <c r="A12" s="4" t="s">
        <v>43</v>
      </c>
    </row>
    <row r="13" spans="1:1" x14ac:dyDescent="0.2">
      <c r="A13" s="4" t="s">
        <v>44</v>
      </c>
    </row>
    <row r="14" spans="1:1" x14ac:dyDescent="0.2">
      <c r="A14" s="4" t="s">
        <v>45</v>
      </c>
    </row>
    <row r="15" spans="1:1" x14ac:dyDescent="0.2">
      <c r="A15" s="4" t="s">
        <v>46</v>
      </c>
    </row>
    <row r="16" spans="1:1" x14ac:dyDescent="0.2">
      <c r="A16" s="4" t="s">
        <v>47</v>
      </c>
    </row>
    <row r="17" spans="1:1" x14ac:dyDescent="0.2">
      <c r="A17" s="4" t="s">
        <v>48</v>
      </c>
    </row>
    <row r="18" spans="1:1" x14ac:dyDescent="0.2">
      <c r="A18" s="4" t="s">
        <v>49</v>
      </c>
    </row>
    <row r="19" spans="1:1" x14ac:dyDescent="0.2">
      <c r="A19" s="4" t="s">
        <v>50</v>
      </c>
    </row>
    <row r="20" spans="1:1" x14ac:dyDescent="0.2">
      <c r="A20" s="4" t="s">
        <v>51</v>
      </c>
    </row>
    <row r="21" spans="1:1" x14ac:dyDescent="0.2">
      <c r="A21" s="4" t="s">
        <v>52</v>
      </c>
    </row>
    <row r="22" spans="1:1" x14ac:dyDescent="0.2">
      <c r="A22" s="4" t="s">
        <v>53</v>
      </c>
    </row>
    <row r="23" spans="1:1" x14ac:dyDescent="0.2">
      <c r="A23" s="4" t="s">
        <v>54</v>
      </c>
    </row>
    <row r="24" spans="1:1" x14ac:dyDescent="0.2">
      <c r="A24" s="4" t="s">
        <v>55</v>
      </c>
    </row>
    <row r="25" spans="1:1" x14ac:dyDescent="0.2">
      <c r="A25" s="4" t="s">
        <v>56</v>
      </c>
    </row>
    <row r="26" spans="1:1" x14ac:dyDescent="0.2">
      <c r="A26" s="4" t="s">
        <v>57</v>
      </c>
    </row>
    <row r="27" spans="1:1" x14ac:dyDescent="0.2">
      <c r="A27" s="4" t="s">
        <v>58</v>
      </c>
    </row>
    <row r="28" spans="1:1" x14ac:dyDescent="0.2">
      <c r="A28" s="4" t="s">
        <v>59</v>
      </c>
    </row>
    <row r="29" spans="1:1" x14ac:dyDescent="0.2">
      <c r="A29" s="4" t="s">
        <v>60</v>
      </c>
    </row>
    <row r="30" spans="1:1" x14ac:dyDescent="0.2">
      <c r="A30" s="4" t="s">
        <v>61</v>
      </c>
    </row>
    <row r="31" spans="1:1" x14ac:dyDescent="0.2">
      <c r="A31" s="4" t="s">
        <v>62</v>
      </c>
    </row>
    <row r="32" spans="1:1" x14ac:dyDescent="0.2">
      <c r="A32" s="4" t="s">
        <v>63</v>
      </c>
    </row>
    <row r="33" spans="1:1" x14ac:dyDescent="0.2">
      <c r="A33" s="4" t="s">
        <v>64</v>
      </c>
    </row>
    <row r="34" spans="1:1" x14ac:dyDescent="0.2">
      <c r="A34" s="4" t="s">
        <v>65</v>
      </c>
    </row>
    <row r="35" spans="1:1" x14ac:dyDescent="0.2">
      <c r="A35" s="4" t="s">
        <v>66</v>
      </c>
    </row>
    <row r="36" spans="1:1" x14ac:dyDescent="0.2">
      <c r="A36" s="4" t="s">
        <v>67</v>
      </c>
    </row>
    <row r="37" spans="1:1" x14ac:dyDescent="0.2">
      <c r="A37" s="4" t="s">
        <v>68</v>
      </c>
    </row>
    <row r="38" spans="1:1" x14ac:dyDescent="0.2">
      <c r="A38" s="4" t="s">
        <v>69</v>
      </c>
    </row>
    <row r="39" spans="1:1" x14ac:dyDescent="0.2">
      <c r="A39" s="4" t="s">
        <v>70</v>
      </c>
    </row>
    <row r="40" spans="1:1" x14ac:dyDescent="0.2">
      <c r="A40" s="4" t="s">
        <v>503</v>
      </c>
    </row>
    <row r="41" spans="1:1" x14ac:dyDescent="0.2">
      <c r="A41" s="6" t="s">
        <v>71</v>
      </c>
    </row>
    <row r="42" spans="1:1" x14ac:dyDescent="0.2">
      <c r="A42" s="6" t="s">
        <v>72</v>
      </c>
    </row>
    <row r="43" spans="1:1" x14ac:dyDescent="0.2">
      <c r="A43" s="4" t="s">
        <v>73</v>
      </c>
    </row>
    <row r="44" spans="1:1" x14ac:dyDescent="0.2">
      <c r="A44" s="4" t="s">
        <v>74</v>
      </c>
    </row>
    <row r="45" spans="1:1" x14ac:dyDescent="0.2">
      <c r="A45" s="4" t="s">
        <v>75</v>
      </c>
    </row>
    <row r="46" spans="1:1" x14ac:dyDescent="0.2">
      <c r="A46" s="4" t="s">
        <v>76</v>
      </c>
    </row>
    <row r="47" spans="1:1" x14ac:dyDescent="0.2">
      <c r="A47" s="4" t="s">
        <v>77</v>
      </c>
    </row>
    <row r="48" spans="1:1" x14ac:dyDescent="0.2">
      <c r="A48" s="4" t="s">
        <v>78</v>
      </c>
    </row>
    <row r="49" spans="1:1" x14ac:dyDescent="0.2">
      <c r="A49" s="4" t="s">
        <v>79</v>
      </c>
    </row>
    <row r="50" spans="1:1" x14ac:dyDescent="0.2">
      <c r="A50" s="6" t="s">
        <v>80</v>
      </c>
    </row>
    <row r="51" spans="1:1" x14ac:dyDescent="0.2">
      <c r="A51" s="6" t="s">
        <v>502</v>
      </c>
    </row>
    <row r="52" spans="1:1" x14ac:dyDescent="0.2">
      <c r="A52" s="4" t="s">
        <v>81</v>
      </c>
    </row>
    <row r="53" spans="1:1" x14ac:dyDescent="0.2">
      <c r="A53" s="4" t="s">
        <v>82</v>
      </c>
    </row>
    <row r="54" spans="1:1" x14ac:dyDescent="0.2">
      <c r="A54" s="6" t="s">
        <v>83</v>
      </c>
    </row>
    <row r="55" spans="1:1" x14ac:dyDescent="0.2">
      <c r="A55" s="4" t="s">
        <v>84</v>
      </c>
    </row>
    <row r="56" spans="1:1" x14ac:dyDescent="0.2">
      <c r="A56" s="4" t="s">
        <v>85</v>
      </c>
    </row>
    <row r="57" spans="1:1" x14ac:dyDescent="0.2">
      <c r="A57" s="6" t="s">
        <v>86</v>
      </c>
    </row>
    <row r="58" spans="1:1" x14ac:dyDescent="0.2">
      <c r="A58" s="6" t="s">
        <v>87</v>
      </c>
    </row>
    <row r="59" spans="1:1" x14ac:dyDescent="0.2">
      <c r="A59" s="4" t="s">
        <v>88</v>
      </c>
    </row>
    <row r="60" spans="1:1" x14ac:dyDescent="0.2">
      <c r="A60" s="4" t="s">
        <v>89</v>
      </c>
    </row>
    <row r="61" spans="1:1" x14ac:dyDescent="0.2">
      <c r="A61" s="4" t="s">
        <v>90</v>
      </c>
    </row>
    <row r="62" spans="1:1" x14ac:dyDescent="0.2">
      <c r="A62" s="6" t="s">
        <v>91</v>
      </c>
    </row>
    <row r="63" spans="1:1" x14ac:dyDescent="0.2">
      <c r="A63" s="6" t="s">
        <v>92</v>
      </c>
    </row>
    <row r="64" spans="1:1" x14ac:dyDescent="0.2">
      <c r="A64" s="4" t="s">
        <v>93</v>
      </c>
    </row>
    <row r="65" spans="1:1" x14ac:dyDescent="0.2">
      <c r="A65" s="4" t="s">
        <v>94</v>
      </c>
    </row>
    <row r="66" spans="1:1" x14ac:dyDescent="0.2">
      <c r="A66" s="4" t="s">
        <v>95</v>
      </c>
    </row>
    <row r="67" spans="1:1" x14ac:dyDescent="0.2">
      <c r="A67" s="4" t="s">
        <v>96</v>
      </c>
    </row>
    <row r="68" spans="1:1" x14ac:dyDescent="0.2">
      <c r="A68" s="4" t="s">
        <v>97</v>
      </c>
    </row>
    <row r="69" spans="1:1" x14ac:dyDescent="0.2">
      <c r="A69" s="1" t="s">
        <v>98</v>
      </c>
    </row>
    <row r="70" spans="1:1" x14ac:dyDescent="0.2">
      <c r="A70" s="6" t="s">
        <v>99</v>
      </c>
    </row>
    <row r="71" spans="1:1" x14ac:dyDescent="0.2">
      <c r="A71" s="4" t="s">
        <v>100</v>
      </c>
    </row>
    <row r="72" spans="1:1" x14ac:dyDescent="0.2">
      <c r="A72" s="1" t="s">
        <v>101</v>
      </c>
    </row>
    <row r="73" spans="1:1" x14ac:dyDescent="0.2">
      <c r="A73" s="4" t="s">
        <v>102</v>
      </c>
    </row>
    <row r="74" spans="1:1" x14ac:dyDescent="0.2">
      <c r="A74" s="4" t="s">
        <v>103</v>
      </c>
    </row>
    <row r="75" spans="1:1" x14ac:dyDescent="0.2">
      <c r="A75" s="4" t="s">
        <v>104</v>
      </c>
    </row>
    <row r="76" spans="1:1" x14ac:dyDescent="0.2">
      <c r="A76" s="4" t="s">
        <v>105</v>
      </c>
    </row>
    <row r="77" spans="1:1" x14ac:dyDescent="0.2">
      <c r="A77" s="4" t="s">
        <v>106</v>
      </c>
    </row>
    <row r="78" spans="1:1" x14ac:dyDescent="0.2">
      <c r="A78" s="4" t="s">
        <v>107</v>
      </c>
    </row>
    <row r="79" spans="1:1" x14ac:dyDescent="0.2">
      <c r="A79" s="4" t="s">
        <v>108</v>
      </c>
    </row>
    <row r="80" spans="1:1" x14ac:dyDescent="0.2">
      <c r="A80" s="4" t="s">
        <v>109</v>
      </c>
    </row>
    <row r="81" spans="1:1" x14ac:dyDescent="0.2">
      <c r="A81" s="4" t="s">
        <v>110</v>
      </c>
    </row>
    <row r="82" spans="1:1" x14ac:dyDescent="0.2">
      <c r="A82" s="4" t="s">
        <v>111</v>
      </c>
    </row>
    <row r="83" spans="1:1" x14ac:dyDescent="0.2">
      <c r="A83" s="4" t="s">
        <v>112</v>
      </c>
    </row>
    <row r="84" spans="1:1" x14ac:dyDescent="0.2">
      <c r="A84" s="4" t="s">
        <v>113</v>
      </c>
    </row>
    <row r="85" spans="1:1" x14ac:dyDescent="0.2">
      <c r="A85" s="4" t="s">
        <v>114</v>
      </c>
    </row>
    <row r="86" spans="1:1" x14ac:dyDescent="0.2">
      <c r="A86" s="4" t="s">
        <v>115</v>
      </c>
    </row>
    <row r="87" spans="1:1" x14ac:dyDescent="0.2">
      <c r="A87" s="4" t="s">
        <v>116</v>
      </c>
    </row>
    <row r="88" spans="1:1" x14ac:dyDescent="0.2">
      <c r="A88" s="1" t="s">
        <v>117</v>
      </c>
    </row>
    <row r="89" spans="1:1" x14ac:dyDescent="0.2">
      <c r="A89" s="1" t="s">
        <v>118</v>
      </c>
    </row>
    <row r="90" spans="1:1" x14ac:dyDescent="0.2">
      <c r="A90" s="4" t="s">
        <v>119</v>
      </c>
    </row>
    <row r="91" spans="1:1" x14ac:dyDescent="0.2">
      <c r="A91" s="6" t="s">
        <v>120</v>
      </c>
    </row>
    <row r="92" spans="1:1" x14ac:dyDescent="0.2">
      <c r="A92" s="4" t="s">
        <v>121</v>
      </c>
    </row>
    <row r="93" spans="1:1" x14ac:dyDescent="0.2">
      <c r="A93" s="4" t="s">
        <v>122</v>
      </c>
    </row>
  </sheetData>
  <sheetProtection algorithmName="SHA-512" hashValue="eU5TgP1A8BOALO4V0+2Yg1cYvWrFIqA3cUmBeZrZtJfxpMMFZvsOzkTDz4GE+GhEA42EVtXB2cO+87kMaEklWQ==" saltValue="RLGRBnYVYsnC5eBn4rq9ww==" spinCount="100000" sheet="1" objects="1" scenarios="1"/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B6"/>
  <sheetViews>
    <sheetView zoomScaleNormal="100" workbookViewId="0">
      <selection activeCell="A2" sqref="A2"/>
    </sheetView>
  </sheetViews>
  <sheetFormatPr defaultRowHeight="12.75" x14ac:dyDescent="0.2"/>
  <cols>
    <col min="1" max="1" width="33.85546875"/>
    <col min="2" max="1025" width="8.42578125"/>
  </cols>
  <sheetData>
    <row r="1" spans="1:2" x14ac:dyDescent="0.2">
      <c r="A1" t="s">
        <v>123</v>
      </c>
      <c r="B1">
        <v>1</v>
      </c>
    </row>
    <row r="2" spans="1:2" x14ac:dyDescent="0.2">
      <c r="A2" t="s">
        <v>124</v>
      </c>
      <c r="B2">
        <v>2</v>
      </c>
    </row>
    <row r="3" spans="1:2" x14ac:dyDescent="0.2">
      <c r="A3" t="s">
        <v>125</v>
      </c>
      <c r="B3">
        <v>3</v>
      </c>
    </row>
    <row r="4" spans="1:2" x14ac:dyDescent="0.2">
      <c r="A4" t="s">
        <v>126</v>
      </c>
      <c r="B4">
        <v>4</v>
      </c>
    </row>
    <row r="5" spans="1:2" x14ac:dyDescent="0.2">
      <c r="A5" t="s">
        <v>127</v>
      </c>
      <c r="B5">
        <v>5</v>
      </c>
    </row>
    <row r="6" spans="1:2" x14ac:dyDescent="0.2">
      <c r="A6" t="s">
        <v>128</v>
      </c>
      <c r="B6">
        <v>6</v>
      </c>
    </row>
  </sheetData>
  <sheetProtection sheet="1" objects="1" scenarios="1"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G140"/>
  <sheetViews>
    <sheetView topLeftCell="A129" zoomScaleNormal="100" workbookViewId="0">
      <selection activeCell="A121" sqref="A121"/>
    </sheetView>
  </sheetViews>
  <sheetFormatPr defaultRowHeight="12.75" x14ac:dyDescent="0.2"/>
  <cols>
    <col min="1" max="1" width="84.28515625"/>
    <col min="2" max="7" width="84.42578125"/>
    <col min="8" max="1025" width="15.7109375"/>
  </cols>
  <sheetData>
    <row r="1" spans="1:7" ht="18" customHeight="1" x14ac:dyDescent="0.2">
      <c r="A1" t="s">
        <v>129</v>
      </c>
    </row>
    <row r="2" spans="1:7" ht="18" customHeight="1" x14ac:dyDescent="0.2">
      <c r="A2" s="7" t="s">
        <v>130</v>
      </c>
      <c r="B2" s="5"/>
      <c r="C2" s="5"/>
      <c r="D2" s="5"/>
      <c r="E2" s="5"/>
      <c r="F2" s="5"/>
      <c r="G2" s="5"/>
    </row>
    <row r="3" spans="1:7" ht="18" customHeight="1" x14ac:dyDescent="0.2">
      <c r="A3" s="8" t="s">
        <v>131</v>
      </c>
      <c r="B3" s="5"/>
      <c r="C3" s="5"/>
      <c r="D3" s="5"/>
      <c r="E3" s="5"/>
      <c r="F3" s="5"/>
      <c r="G3" s="5"/>
    </row>
    <row r="4" spans="1:7" ht="18" customHeight="1" x14ac:dyDescent="0.2">
      <c r="A4" s="8" t="s">
        <v>132</v>
      </c>
      <c r="B4" s="5"/>
      <c r="C4" s="5"/>
      <c r="D4" s="5"/>
      <c r="E4" s="5"/>
      <c r="F4" s="5"/>
      <c r="G4" s="5"/>
    </row>
    <row r="5" spans="1:7" ht="18" customHeight="1" x14ac:dyDescent="0.2">
      <c r="A5" s="8" t="s">
        <v>133</v>
      </c>
      <c r="B5" s="5"/>
      <c r="C5" s="5"/>
      <c r="D5" s="5"/>
      <c r="E5" s="5"/>
      <c r="F5" s="5"/>
      <c r="G5" s="5"/>
    </row>
    <row r="6" spans="1:7" ht="18" customHeight="1" x14ac:dyDescent="0.2">
      <c r="A6" s="8" t="s">
        <v>134</v>
      </c>
      <c r="B6" s="5"/>
      <c r="C6" s="5"/>
      <c r="D6" s="5"/>
      <c r="E6" s="5"/>
      <c r="F6" s="5"/>
      <c r="G6" s="5"/>
    </row>
    <row r="7" spans="1:7" ht="18" customHeight="1" x14ac:dyDescent="0.2">
      <c r="A7" s="8" t="s">
        <v>135</v>
      </c>
      <c r="B7" s="5"/>
      <c r="C7" s="5"/>
      <c r="D7" s="5"/>
      <c r="E7" s="5"/>
      <c r="F7" s="5"/>
      <c r="G7" s="5"/>
    </row>
    <row r="8" spans="1:7" ht="18" customHeight="1" x14ac:dyDescent="0.2">
      <c r="A8" s="8" t="s">
        <v>136</v>
      </c>
      <c r="B8" s="5"/>
      <c r="C8" s="5"/>
      <c r="D8" s="5"/>
      <c r="E8" s="5"/>
      <c r="F8" s="5"/>
      <c r="G8" s="5"/>
    </row>
    <row r="9" spans="1:7" ht="18" customHeight="1" x14ac:dyDescent="0.2">
      <c r="A9" s="8" t="s">
        <v>137</v>
      </c>
      <c r="B9" s="5"/>
      <c r="C9" s="5"/>
      <c r="D9" s="5"/>
      <c r="E9" s="5"/>
      <c r="F9" s="5"/>
      <c r="G9" s="5"/>
    </row>
    <row r="10" spans="1:7" ht="18" customHeight="1" x14ac:dyDescent="0.2">
      <c r="A10" s="8" t="s">
        <v>138</v>
      </c>
      <c r="B10" s="5"/>
      <c r="C10" s="5"/>
      <c r="D10" s="5"/>
      <c r="E10" s="5"/>
      <c r="F10" s="5"/>
      <c r="G10" s="5"/>
    </row>
    <row r="11" spans="1:7" ht="18" customHeight="1" x14ac:dyDescent="0.2">
      <c r="A11" s="8" t="s">
        <v>139</v>
      </c>
      <c r="B11" s="5"/>
      <c r="C11" s="5"/>
      <c r="D11" s="5"/>
      <c r="E11" s="5"/>
      <c r="F11" s="5"/>
      <c r="G11" s="5"/>
    </row>
    <row r="12" spans="1:7" ht="18" customHeight="1" x14ac:dyDescent="0.2">
      <c r="A12" s="8" t="s">
        <v>140</v>
      </c>
      <c r="B12" s="5"/>
      <c r="C12" s="5"/>
      <c r="D12" s="5"/>
      <c r="E12" s="5"/>
      <c r="F12" s="5"/>
      <c r="G12" s="5"/>
    </row>
    <row r="13" spans="1:7" ht="18" customHeight="1" x14ac:dyDescent="0.2">
      <c r="A13" s="8" t="s">
        <v>141</v>
      </c>
      <c r="B13" s="5"/>
      <c r="C13" s="5"/>
      <c r="D13" s="5"/>
      <c r="E13" s="5"/>
      <c r="F13" s="5"/>
      <c r="G13" s="5"/>
    </row>
    <row r="14" spans="1:7" ht="18" customHeight="1" x14ac:dyDescent="0.2">
      <c r="A14" s="8" t="s">
        <v>142</v>
      </c>
      <c r="B14" s="5"/>
      <c r="C14" s="5"/>
      <c r="D14" s="5"/>
      <c r="E14" s="5"/>
      <c r="F14" s="5"/>
      <c r="G14" s="5"/>
    </row>
    <row r="15" spans="1:7" ht="18" customHeight="1" x14ac:dyDescent="0.2">
      <c r="A15" s="8" t="s">
        <v>143</v>
      </c>
      <c r="B15" s="5"/>
      <c r="C15" s="5"/>
      <c r="D15" s="5"/>
      <c r="E15" s="5"/>
      <c r="F15" s="5"/>
      <c r="G15" s="5"/>
    </row>
    <row r="16" spans="1:7" ht="18" customHeight="1" x14ac:dyDescent="0.2">
      <c r="A16" s="8" t="s">
        <v>144</v>
      </c>
      <c r="B16" s="5"/>
      <c r="C16" s="5"/>
      <c r="D16" s="5"/>
      <c r="E16" s="5"/>
      <c r="F16" s="5"/>
      <c r="G16" s="5"/>
    </row>
    <row r="17" spans="1:7" ht="18" customHeight="1" x14ac:dyDescent="0.2">
      <c r="A17" s="8" t="s">
        <v>145</v>
      </c>
      <c r="B17" s="5"/>
      <c r="C17" s="5"/>
      <c r="D17" s="5"/>
      <c r="E17" s="5"/>
      <c r="F17" s="5"/>
      <c r="G17" s="5"/>
    </row>
    <row r="18" spans="1:7" ht="18" customHeight="1" x14ac:dyDescent="0.2">
      <c r="A18" s="8" t="s">
        <v>146</v>
      </c>
      <c r="B18" s="5"/>
      <c r="C18" s="5"/>
      <c r="D18" s="5"/>
      <c r="E18" s="5"/>
      <c r="F18" s="5"/>
      <c r="G18" s="5"/>
    </row>
    <row r="19" spans="1:7" ht="18" customHeight="1" x14ac:dyDescent="0.2">
      <c r="A19" s="8" t="s">
        <v>147</v>
      </c>
      <c r="B19" s="5"/>
      <c r="C19" s="5"/>
      <c r="D19" s="5"/>
      <c r="E19" s="5"/>
      <c r="F19" s="5"/>
      <c r="G19" s="5"/>
    </row>
    <row r="20" spans="1:7" ht="18" customHeight="1" x14ac:dyDescent="0.2">
      <c r="A20" s="8" t="s">
        <v>148</v>
      </c>
      <c r="B20" s="5"/>
      <c r="C20" s="5"/>
      <c r="D20" s="5"/>
      <c r="E20" s="5"/>
      <c r="F20" s="5"/>
      <c r="G20" s="5"/>
    </row>
    <row r="21" spans="1:7" ht="18" customHeight="1" x14ac:dyDescent="0.2">
      <c r="A21" s="8" t="s">
        <v>149</v>
      </c>
      <c r="B21" s="5"/>
      <c r="C21" s="5"/>
      <c r="D21" s="5"/>
      <c r="E21" s="5"/>
      <c r="F21" s="5"/>
      <c r="G21" s="5"/>
    </row>
    <row r="22" spans="1:7" ht="18" customHeight="1" x14ac:dyDescent="0.2">
      <c r="A22" s="8" t="s">
        <v>150</v>
      </c>
      <c r="B22" s="5"/>
      <c r="C22" s="5"/>
      <c r="D22" s="5"/>
      <c r="E22" s="5"/>
      <c r="F22" s="5"/>
      <c r="G22" s="5"/>
    </row>
    <row r="23" spans="1:7" ht="18" customHeight="1" x14ac:dyDescent="0.2">
      <c r="A23" s="8" t="s">
        <v>151</v>
      </c>
      <c r="B23" s="5"/>
      <c r="C23" s="5"/>
      <c r="D23" s="5"/>
      <c r="E23" s="5"/>
      <c r="F23" s="5"/>
      <c r="G23" s="5"/>
    </row>
    <row r="24" spans="1:7" ht="18" customHeight="1" x14ac:dyDescent="0.2">
      <c r="A24" s="8" t="s">
        <v>152</v>
      </c>
      <c r="B24" s="5"/>
      <c r="C24" s="5"/>
      <c r="D24" s="5"/>
      <c r="E24" s="5"/>
      <c r="F24" s="5"/>
      <c r="G24" s="5"/>
    </row>
    <row r="25" spans="1:7" ht="18" customHeight="1" x14ac:dyDescent="0.2">
      <c r="A25" s="8" t="s">
        <v>153</v>
      </c>
      <c r="B25" s="5"/>
      <c r="C25" s="5"/>
      <c r="D25" s="5"/>
      <c r="E25" s="5"/>
      <c r="F25" s="5"/>
      <c r="G25" s="5"/>
    </row>
    <row r="26" spans="1:7" ht="18" customHeight="1" x14ac:dyDescent="0.2">
      <c r="A26" s="8" t="s">
        <v>154</v>
      </c>
      <c r="B26" s="5"/>
      <c r="C26" s="5"/>
      <c r="D26" s="5"/>
      <c r="E26" s="5"/>
      <c r="F26" s="5"/>
      <c r="G26" s="5"/>
    </row>
    <row r="27" spans="1:7" ht="18" customHeight="1" x14ac:dyDescent="0.2">
      <c r="A27" s="8" t="s">
        <v>155</v>
      </c>
      <c r="B27" s="5"/>
      <c r="C27" s="5"/>
      <c r="D27" s="5"/>
      <c r="E27" s="5"/>
      <c r="F27" s="5"/>
      <c r="G27" s="5"/>
    </row>
    <row r="28" spans="1:7" ht="18" customHeight="1" x14ac:dyDescent="0.2">
      <c r="A28" s="8" t="s">
        <v>156</v>
      </c>
      <c r="B28" s="5"/>
      <c r="C28" s="5"/>
      <c r="D28" s="5"/>
      <c r="E28" s="5"/>
      <c r="F28" s="5"/>
      <c r="G28" s="5"/>
    </row>
    <row r="29" spans="1:7" ht="18" customHeight="1" x14ac:dyDescent="0.2">
      <c r="A29" s="8" t="s">
        <v>157</v>
      </c>
      <c r="B29" s="5"/>
      <c r="C29" s="5"/>
      <c r="D29" s="5"/>
      <c r="E29" s="5"/>
      <c r="F29" s="5"/>
      <c r="G29" s="5"/>
    </row>
    <row r="30" spans="1:7" ht="18" customHeight="1" x14ac:dyDescent="0.2">
      <c r="A30" s="8" t="s">
        <v>158</v>
      </c>
      <c r="B30" s="5"/>
      <c r="C30" s="5"/>
      <c r="D30" s="5"/>
      <c r="E30" s="5"/>
      <c r="F30" s="5"/>
      <c r="G30" s="5"/>
    </row>
    <row r="31" spans="1:7" ht="18" customHeight="1" x14ac:dyDescent="0.2">
      <c r="A31" s="8" t="s">
        <v>159</v>
      </c>
      <c r="B31" s="5"/>
      <c r="C31" s="5"/>
      <c r="D31" s="5"/>
      <c r="E31" s="5"/>
      <c r="F31" s="5"/>
      <c r="G31" s="5"/>
    </row>
    <row r="32" spans="1:7" ht="18" customHeight="1" x14ac:dyDescent="0.2">
      <c r="A32" s="8" t="s">
        <v>160</v>
      </c>
      <c r="B32" s="5"/>
      <c r="C32" s="5"/>
      <c r="D32" s="5"/>
      <c r="E32" s="5"/>
      <c r="F32" s="5"/>
      <c r="G32" s="5"/>
    </row>
    <row r="33" spans="1:7" ht="18" customHeight="1" x14ac:dyDescent="0.2">
      <c r="A33" s="8" t="s">
        <v>161</v>
      </c>
      <c r="B33" s="5"/>
      <c r="C33" s="5"/>
      <c r="D33" s="5"/>
      <c r="E33" s="5"/>
      <c r="F33" s="5"/>
      <c r="G33" s="5"/>
    </row>
    <row r="34" spans="1:7" ht="18" customHeight="1" x14ac:dyDescent="0.2">
      <c r="A34" s="8" t="s">
        <v>10</v>
      </c>
      <c r="B34" s="5"/>
      <c r="C34" s="5"/>
      <c r="D34" s="5"/>
      <c r="E34" s="5"/>
      <c r="F34" s="5"/>
      <c r="G34" s="5"/>
    </row>
    <row r="35" spans="1:7" ht="18" customHeight="1" x14ac:dyDescent="0.2">
      <c r="A35" s="8" t="s">
        <v>162</v>
      </c>
      <c r="B35" s="5"/>
      <c r="C35" s="5"/>
      <c r="D35" s="5"/>
      <c r="E35" s="5"/>
      <c r="F35" s="5"/>
      <c r="G35" s="5"/>
    </row>
    <row r="36" spans="1:7" ht="18" customHeight="1" x14ac:dyDescent="0.2">
      <c r="A36" s="8" t="s">
        <v>163</v>
      </c>
      <c r="B36" s="5"/>
      <c r="C36" s="5"/>
      <c r="D36" s="5"/>
      <c r="E36" s="5"/>
      <c r="F36" s="5"/>
      <c r="G36" s="5"/>
    </row>
    <row r="37" spans="1:7" ht="18" customHeight="1" x14ac:dyDescent="0.2">
      <c r="A37" s="8" t="s">
        <v>164</v>
      </c>
      <c r="B37" s="5"/>
      <c r="C37" s="5"/>
      <c r="D37" s="5"/>
      <c r="E37" s="5"/>
      <c r="F37" s="5"/>
      <c r="G37" s="5"/>
    </row>
    <row r="38" spans="1:7" ht="18" customHeight="1" x14ac:dyDescent="0.2">
      <c r="A38" s="8" t="s">
        <v>165</v>
      </c>
      <c r="B38" s="5"/>
      <c r="C38" s="5"/>
      <c r="D38" s="5"/>
      <c r="E38" s="5"/>
      <c r="F38" s="5"/>
      <c r="G38" s="5"/>
    </row>
    <row r="39" spans="1:7" ht="18" customHeight="1" x14ac:dyDescent="0.2">
      <c r="A39" s="8" t="s">
        <v>166</v>
      </c>
      <c r="B39" s="5"/>
      <c r="C39" s="5"/>
      <c r="D39" s="5"/>
      <c r="E39" s="5"/>
      <c r="F39" s="5"/>
      <c r="G39" s="5"/>
    </row>
    <row r="40" spans="1:7" ht="18" customHeight="1" x14ac:dyDescent="0.2">
      <c r="A40" s="8" t="s">
        <v>167</v>
      </c>
      <c r="B40" s="5"/>
      <c r="C40" s="5"/>
      <c r="D40" s="5"/>
      <c r="E40" s="5"/>
      <c r="F40" s="5"/>
      <c r="G40" s="5"/>
    </row>
    <row r="41" spans="1:7" ht="18" customHeight="1" x14ac:dyDescent="0.2">
      <c r="A41" s="8" t="s">
        <v>168</v>
      </c>
      <c r="B41" s="5"/>
      <c r="C41" s="5"/>
      <c r="D41" s="5"/>
      <c r="E41" s="5"/>
      <c r="F41" s="5"/>
      <c r="G41" s="5"/>
    </row>
    <row r="42" spans="1:7" ht="18" customHeight="1" x14ac:dyDescent="0.2">
      <c r="A42" s="8" t="s">
        <v>169</v>
      </c>
      <c r="B42" s="5"/>
      <c r="C42" s="5"/>
      <c r="D42" s="5"/>
      <c r="E42" s="5"/>
      <c r="F42" s="5"/>
      <c r="G42" s="5"/>
    </row>
    <row r="43" spans="1:7" ht="18" customHeight="1" x14ac:dyDescent="0.2">
      <c r="A43" s="8" t="s">
        <v>170</v>
      </c>
      <c r="B43" s="5"/>
      <c r="C43" s="5"/>
      <c r="D43" s="5"/>
      <c r="E43" s="5"/>
      <c r="F43" s="5"/>
      <c r="G43" s="5"/>
    </row>
    <row r="44" spans="1:7" ht="18" customHeight="1" x14ac:dyDescent="0.2">
      <c r="A44" s="8" t="s">
        <v>171</v>
      </c>
      <c r="B44" s="5"/>
      <c r="C44" s="5"/>
      <c r="D44" s="5"/>
      <c r="E44" s="5"/>
      <c r="F44" s="5"/>
      <c r="G44" s="5"/>
    </row>
    <row r="45" spans="1:7" ht="18" customHeight="1" x14ac:dyDescent="0.2">
      <c r="A45" s="8" t="s">
        <v>172</v>
      </c>
      <c r="B45" s="5"/>
      <c r="C45" s="5"/>
      <c r="D45" s="5"/>
      <c r="E45" s="5"/>
      <c r="F45" s="5"/>
      <c r="G45" s="5"/>
    </row>
    <row r="46" spans="1:7" ht="18" customHeight="1" x14ac:dyDescent="0.2">
      <c r="A46" s="8" t="s">
        <v>173</v>
      </c>
      <c r="B46" s="5"/>
      <c r="C46" s="5"/>
      <c r="D46" s="5"/>
      <c r="E46" s="5"/>
      <c r="F46" s="5"/>
      <c r="G46" s="5"/>
    </row>
    <row r="47" spans="1:7" ht="18" customHeight="1" x14ac:dyDescent="0.2">
      <c r="A47" s="8" t="s">
        <v>174</v>
      </c>
      <c r="B47" s="5"/>
      <c r="C47" s="5"/>
      <c r="D47" s="5"/>
      <c r="E47" s="5"/>
      <c r="F47" s="5"/>
      <c r="G47" s="5"/>
    </row>
    <row r="48" spans="1:7" ht="18" customHeight="1" x14ac:dyDescent="0.2">
      <c r="A48" s="8" t="s">
        <v>175</v>
      </c>
      <c r="B48" s="5"/>
      <c r="C48" s="5"/>
      <c r="D48" s="5"/>
      <c r="E48" s="5"/>
      <c r="F48" s="5"/>
      <c r="G48" s="5"/>
    </row>
    <row r="49" spans="1:7" ht="18" customHeight="1" x14ac:dyDescent="0.2">
      <c r="A49" s="8" t="s">
        <v>176</v>
      </c>
      <c r="B49" s="5"/>
      <c r="C49" s="5"/>
      <c r="D49" s="5"/>
      <c r="E49" s="5"/>
      <c r="F49" s="5"/>
      <c r="G49" s="5"/>
    </row>
    <row r="50" spans="1:7" ht="18" customHeight="1" x14ac:dyDescent="0.2">
      <c r="A50" s="8" t="s">
        <v>177</v>
      </c>
      <c r="B50" s="5"/>
      <c r="C50" s="5"/>
      <c r="D50" s="5"/>
      <c r="E50" s="5"/>
      <c r="F50" s="5"/>
      <c r="G50" s="5"/>
    </row>
    <row r="51" spans="1:7" ht="18" customHeight="1" x14ac:dyDescent="0.2">
      <c r="A51" s="8" t="s">
        <v>178</v>
      </c>
      <c r="B51" s="5"/>
      <c r="C51" s="5"/>
      <c r="D51" s="5"/>
      <c r="E51" s="5"/>
      <c r="F51" s="5"/>
      <c r="G51" s="5"/>
    </row>
    <row r="52" spans="1:7" ht="18" customHeight="1" x14ac:dyDescent="0.2">
      <c r="A52" s="8" t="s">
        <v>179</v>
      </c>
      <c r="B52" s="5"/>
      <c r="C52" s="5"/>
      <c r="D52" s="5"/>
      <c r="E52" s="5"/>
      <c r="F52" s="5"/>
      <c r="G52" s="5"/>
    </row>
    <row r="53" spans="1:7" ht="18" customHeight="1" x14ac:dyDescent="0.2">
      <c r="A53" s="8" t="s">
        <v>180</v>
      </c>
      <c r="B53" s="5"/>
      <c r="C53" s="5"/>
      <c r="D53" s="5"/>
      <c r="E53" s="5"/>
      <c r="F53" s="5"/>
      <c r="G53" s="5"/>
    </row>
    <row r="54" spans="1:7" ht="18" customHeight="1" x14ac:dyDescent="0.2">
      <c r="A54" s="8" t="s">
        <v>181</v>
      </c>
      <c r="B54" s="5"/>
      <c r="C54" s="5"/>
      <c r="D54" s="5"/>
      <c r="E54" s="5"/>
      <c r="F54" s="5"/>
      <c r="G54" s="5"/>
    </row>
    <row r="55" spans="1:7" ht="18" customHeight="1" x14ac:dyDescent="0.2">
      <c r="A55" s="8" t="s">
        <v>182</v>
      </c>
      <c r="B55" s="5"/>
      <c r="C55" s="5"/>
      <c r="D55" s="5"/>
      <c r="E55" s="5"/>
      <c r="F55" s="5"/>
      <c r="G55" s="5"/>
    </row>
    <row r="56" spans="1:7" ht="18" customHeight="1" x14ac:dyDescent="0.2">
      <c r="A56" s="8" t="s">
        <v>183</v>
      </c>
      <c r="B56" s="5"/>
      <c r="C56" s="5"/>
      <c r="D56" s="5"/>
      <c r="E56" s="5"/>
      <c r="F56" s="5"/>
      <c r="G56" s="5"/>
    </row>
    <row r="57" spans="1:7" ht="18" customHeight="1" x14ac:dyDescent="0.2">
      <c r="A57" s="8" t="s">
        <v>184</v>
      </c>
      <c r="B57" s="5"/>
      <c r="C57" s="5"/>
      <c r="D57" s="5"/>
      <c r="E57" s="5"/>
      <c r="F57" s="5"/>
      <c r="G57" s="5"/>
    </row>
    <row r="58" spans="1:7" ht="18" customHeight="1" x14ac:dyDescent="0.2">
      <c r="A58" s="8" t="s">
        <v>185</v>
      </c>
      <c r="B58" s="5"/>
      <c r="C58" s="5"/>
      <c r="D58" s="5"/>
      <c r="E58" s="5"/>
      <c r="F58" s="5"/>
      <c r="G58" s="5"/>
    </row>
    <row r="59" spans="1:7" ht="18" customHeight="1" x14ac:dyDescent="0.2">
      <c r="A59" s="8" t="s">
        <v>186</v>
      </c>
      <c r="B59" s="5"/>
      <c r="C59" s="5"/>
      <c r="D59" s="5"/>
      <c r="E59" s="5"/>
      <c r="F59" s="5"/>
      <c r="G59" s="5"/>
    </row>
    <row r="60" spans="1:7" ht="18" customHeight="1" x14ac:dyDescent="0.2">
      <c r="A60" s="8" t="s">
        <v>187</v>
      </c>
      <c r="B60" s="5"/>
      <c r="C60" s="5"/>
      <c r="D60" s="5"/>
      <c r="E60" s="5"/>
      <c r="F60" s="5"/>
      <c r="G60" s="5"/>
    </row>
    <row r="61" spans="1:7" ht="18" customHeight="1" x14ac:dyDescent="0.2">
      <c r="A61" s="8" t="s">
        <v>188</v>
      </c>
      <c r="B61" s="5"/>
      <c r="C61" s="5"/>
      <c r="D61" s="5"/>
      <c r="E61" s="5"/>
      <c r="F61" s="5"/>
      <c r="G61" s="5"/>
    </row>
    <row r="62" spans="1:7" ht="18" customHeight="1" x14ac:dyDescent="0.2">
      <c r="A62" s="8" t="s">
        <v>189</v>
      </c>
      <c r="B62" s="5"/>
      <c r="C62" s="5"/>
      <c r="D62" s="5"/>
      <c r="E62" s="5"/>
      <c r="F62" s="5"/>
      <c r="G62" s="5"/>
    </row>
    <row r="63" spans="1:7" ht="18" customHeight="1" x14ac:dyDescent="0.2">
      <c r="A63" s="8" t="s">
        <v>190</v>
      </c>
      <c r="B63" s="5"/>
      <c r="C63" s="5"/>
      <c r="D63" s="5"/>
      <c r="E63" s="5"/>
      <c r="F63" s="5"/>
      <c r="G63" s="5"/>
    </row>
    <row r="64" spans="1:7" ht="18" customHeight="1" x14ac:dyDescent="0.2">
      <c r="A64" s="8" t="s">
        <v>191</v>
      </c>
      <c r="B64" s="5"/>
      <c r="C64" s="5"/>
      <c r="D64" s="5"/>
      <c r="E64" s="5"/>
      <c r="F64" s="5"/>
      <c r="G64" s="5"/>
    </row>
    <row r="65" spans="1:7" ht="18" customHeight="1" x14ac:dyDescent="0.2">
      <c r="A65" s="8" t="s">
        <v>192</v>
      </c>
      <c r="B65" s="5"/>
      <c r="C65" s="5"/>
      <c r="D65" s="5"/>
      <c r="E65" s="5"/>
      <c r="F65" s="5"/>
      <c r="G65" s="5"/>
    </row>
    <row r="66" spans="1:7" ht="18" customHeight="1" x14ac:dyDescent="0.2">
      <c r="A66" s="8" t="s">
        <v>193</v>
      </c>
      <c r="B66" s="5"/>
      <c r="C66" s="5"/>
      <c r="D66" s="5"/>
      <c r="E66" s="5"/>
      <c r="F66" s="5"/>
      <c r="G66" s="5"/>
    </row>
    <row r="67" spans="1:7" ht="18" customHeight="1" x14ac:dyDescent="0.2">
      <c r="A67" s="8" t="s">
        <v>194</v>
      </c>
      <c r="B67" s="5"/>
      <c r="C67" s="5"/>
      <c r="D67" s="5"/>
      <c r="E67" s="5"/>
      <c r="F67" s="5"/>
      <c r="G67" s="5"/>
    </row>
    <row r="68" spans="1:7" ht="18" customHeight="1" x14ac:dyDescent="0.2">
      <c r="A68" s="8" t="s">
        <v>195</v>
      </c>
      <c r="B68" s="5"/>
      <c r="C68" s="5"/>
      <c r="D68" s="5"/>
      <c r="E68" s="5"/>
      <c r="F68" s="5"/>
      <c r="G68" s="5"/>
    </row>
    <row r="69" spans="1:7" ht="18" customHeight="1" x14ac:dyDescent="0.2">
      <c r="A69" s="8" t="s">
        <v>196</v>
      </c>
      <c r="B69" s="5"/>
      <c r="C69" s="5"/>
      <c r="D69" s="5"/>
      <c r="E69" s="5"/>
      <c r="F69" s="5"/>
      <c r="G69" s="5"/>
    </row>
    <row r="70" spans="1:7" ht="18" customHeight="1" x14ac:dyDescent="0.2">
      <c r="A70" s="8" t="s">
        <v>197</v>
      </c>
      <c r="B70" s="5"/>
      <c r="C70" s="5"/>
      <c r="D70" s="5"/>
      <c r="E70" s="5"/>
      <c r="F70" s="5"/>
      <c r="G70" s="5"/>
    </row>
    <row r="71" spans="1:7" ht="18" customHeight="1" x14ac:dyDescent="0.2">
      <c r="A71" s="8" t="s">
        <v>198</v>
      </c>
      <c r="B71" s="5"/>
      <c r="C71" s="5"/>
      <c r="D71" s="5"/>
      <c r="E71" s="5"/>
      <c r="F71" s="5"/>
      <c r="G71" s="5"/>
    </row>
    <row r="72" spans="1:7" ht="18" customHeight="1" x14ac:dyDescent="0.2">
      <c r="A72" s="8" t="s">
        <v>199</v>
      </c>
      <c r="B72" s="5"/>
      <c r="C72" s="5"/>
      <c r="D72" s="5"/>
      <c r="E72" s="5"/>
      <c r="F72" s="5"/>
      <c r="G72" s="5"/>
    </row>
    <row r="73" spans="1:7" ht="18" customHeight="1" x14ac:dyDescent="0.2">
      <c r="A73" s="8" t="s">
        <v>200</v>
      </c>
      <c r="B73" s="5"/>
      <c r="C73" s="5"/>
      <c r="D73" s="5"/>
      <c r="E73" s="5"/>
      <c r="F73" s="5"/>
      <c r="G73" s="5"/>
    </row>
    <row r="74" spans="1:7" ht="18" customHeight="1" x14ac:dyDescent="0.2">
      <c r="A74" s="8" t="s">
        <v>201</v>
      </c>
      <c r="B74" s="5"/>
      <c r="C74" s="5"/>
      <c r="D74" s="5"/>
      <c r="E74" s="5"/>
      <c r="F74" s="5"/>
      <c r="G74" s="5"/>
    </row>
    <row r="75" spans="1:7" ht="18" customHeight="1" x14ac:dyDescent="0.2">
      <c r="A75" s="8" t="s">
        <v>202</v>
      </c>
      <c r="B75" s="5"/>
      <c r="C75" s="5"/>
      <c r="D75" s="5"/>
      <c r="E75" s="5"/>
      <c r="F75" s="5"/>
      <c r="G75" s="5"/>
    </row>
    <row r="76" spans="1:7" ht="18" customHeight="1" x14ac:dyDescent="0.2">
      <c r="A76" s="8" t="s">
        <v>203</v>
      </c>
      <c r="B76" s="5"/>
      <c r="C76" s="5"/>
      <c r="D76" s="5"/>
      <c r="E76" s="5"/>
      <c r="F76" s="5"/>
      <c r="G76" s="5"/>
    </row>
    <row r="77" spans="1:7" ht="18" customHeight="1" x14ac:dyDescent="0.2">
      <c r="A77" s="8" t="s">
        <v>204</v>
      </c>
      <c r="B77" s="5"/>
      <c r="C77" s="5"/>
      <c r="D77" s="5"/>
      <c r="E77" s="5"/>
      <c r="F77" s="5"/>
      <c r="G77" s="5"/>
    </row>
    <row r="78" spans="1:7" ht="18" customHeight="1" x14ac:dyDescent="0.2">
      <c r="A78" s="8" t="s">
        <v>205</v>
      </c>
      <c r="B78" s="5"/>
      <c r="C78" s="5"/>
      <c r="D78" s="5"/>
      <c r="E78" s="5"/>
      <c r="F78" s="5"/>
      <c r="G78" s="5"/>
    </row>
    <row r="79" spans="1:7" ht="18" customHeight="1" x14ac:dyDescent="0.2">
      <c r="A79" s="8" t="s">
        <v>206</v>
      </c>
      <c r="B79" s="5"/>
      <c r="C79" s="5"/>
      <c r="D79" s="5"/>
      <c r="E79" s="5"/>
      <c r="F79" s="5"/>
      <c r="G79" s="5"/>
    </row>
    <row r="80" spans="1:7" ht="18" customHeight="1" x14ac:dyDescent="0.2">
      <c r="A80" s="8" t="s">
        <v>207</v>
      </c>
      <c r="B80" s="5"/>
      <c r="C80" s="5"/>
      <c r="D80" s="5"/>
      <c r="E80" s="5"/>
      <c r="F80" s="5"/>
      <c r="G80" s="5"/>
    </row>
    <row r="81" spans="1:7" ht="18" customHeight="1" x14ac:dyDescent="0.2">
      <c r="A81" s="8" t="s">
        <v>208</v>
      </c>
      <c r="B81" s="5"/>
      <c r="C81" s="5"/>
      <c r="D81" s="5"/>
      <c r="E81" s="5"/>
      <c r="F81" s="5"/>
      <c r="G81" s="5"/>
    </row>
    <row r="82" spans="1:7" ht="18" customHeight="1" x14ac:dyDescent="0.2">
      <c r="A82" s="8" t="s">
        <v>209</v>
      </c>
      <c r="B82" s="5"/>
      <c r="C82" s="5"/>
      <c r="D82" s="5"/>
      <c r="E82" s="5"/>
      <c r="F82" s="5"/>
      <c r="G82" s="5"/>
    </row>
    <row r="83" spans="1:7" ht="18" customHeight="1" x14ac:dyDescent="0.2">
      <c r="A83" s="8" t="s">
        <v>210</v>
      </c>
      <c r="B83" s="5"/>
      <c r="C83" s="5"/>
      <c r="D83" s="5"/>
      <c r="E83" s="5"/>
      <c r="F83" s="5"/>
      <c r="G83" s="5"/>
    </row>
    <row r="84" spans="1:7" ht="18" customHeight="1" x14ac:dyDescent="0.2">
      <c r="A84" s="8" t="s">
        <v>211</v>
      </c>
      <c r="B84" s="5"/>
      <c r="C84" s="5"/>
      <c r="D84" s="5"/>
      <c r="E84" s="5"/>
      <c r="F84" s="5"/>
      <c r="G84" s="5"/>
    </row>
    <row r="85" spans="1:7" ht="18" customHeight="1" x14ac:dyDescent="0.2">
      <c r="A85" s="8" t="s">
        <v>212</v>
      </c>
      <c r="B85" s="5"/>
      <c r="C85" s="5"/>
      <c r="D85" s="5"/>
      <c r="E85" s="5"/>
      <c r="F85" s="5"/>
      <c r="G85" s="5"/>
    </row>
    <row r="86" spans="1:7" ht="18" customHeight="1" x14ac:dyDescent="0.2">
      <c r="A86" s="8" t="s">
        <v>213</v>
      </c>
      <c r="B86" s="5"/>
      <c r="C86" s="5"/>
      <c r="D86" s="5"/>
      <c r="E86" s="5"/>
      <c r="F86" s="5"/>
      <c r="G86" s="5"/>
    </row>
    <row r="87" spans="1:7" ht="18" customHeight="1" x14ac:dyDescent="0.2">
      <c r="A87" s="8" t="s">
        <v>214</v>
      </c>
      <c r="B87" s="5"/>
      <c r="C87" s="5"/>
      <c r="D87" s="5"/>
      <c r="E87" s="5"/>
      <c r="F87" s="5"/>
      <c r="G87" s="5"/>
    </row>
    <row r="88" spans="1:7" ht="18" customHeight="1" x14ac:dyDescent="0.2">
      <c r="A88" s="8" t="s">
        <v>215</v>
      </c>
      <c r="B88" s="5"/>
      <c r="C88" s="5"/>
      <c r="D88" s="5"/>
      <c r="E88" s="5"/>
      <c r="F88" s="5"/>
      <c r="G88" s="5"/>
    </row>
    <row r="89" spans="1:7" ht="18" customHeight="1" x14ac:dyDescent="0.2">
      <c r="A89" s="8" t="s">
        <v>216</v>
      </c>
      <c r="B89" s="5"/>
      <c r="C89" s="5"/>
      <c r="D89" s="5"/>
      <c r="E89" s="5"/>
      <c r="F89" s="5"/>
      <c r="G89" s="5"/>
    </row>
    <row r="90" spans="1:7" ht="18" customHeight="1" x14ac:dyDescent="0.2">
      <c r="A90" s="8" t="s">
        <v>217</v>
      </c>
      <c r="B90" s="5"/>
      <c r="C90" s="5"/>
      <c r="D90" s="5"/>
      <c r="E90" s="5"/>
      <c r="F90" s="5"/>
      <c r="G90" s="5"/>
    </row>
    <row r="91" spans="1:7" ht="18" customHeight="1" x14ac:dyDescent="0.2">
      <c r="A91" s="8" t="s">
        <v>218</v>
      </c>
      <c r="B91" s="5"/>
      <c r="C91" s="5"/>
      <c r="D91" s="5"/>
      <c r="E91" s="5"/>
      <c r="F91" s="5"/>
      <c r="G91" s="5"/>
    </row>
    <row r="92" spans="1:7" ht="18" customHeight="1" x14ac:dyDescent="0.2">
      <c r="A92" s="8" t="s">
        <v>219</v>
      </c>
      <c r="B92" s="5"/>
      <c r="C92" s="5"/>
      <c r="D92" s="5"/>
      <c r="E92" s="5"/>
      <c r="F92" s="5"/>
      <c r="G92" s="5"/>
    </row>
    <row r="93" spans="1:7" ht="18" customHeight="1" x14ac:dyDescent="0.2">
      <c r="A93" s="8" t="s">
        <v>220</v>
      </c>
      <c r="B93" s="5"/>
      <c r="C93" s="5"/>
      <c r="D93" s="5"/>
      <c r="E93" s="5"/>
      <c r="F93" s="5"/>
      <c r="G93" s="5"/>
    </row>
    <row r="94" spans="1:7" ht="18" customHeight="1" x14ac:dyDescent="0.2">
      <c r="A94" s="8" t="s">
        <v>221</v>
      </c>
      <c r="B94" s="5"/>
      <c r="C94" s="5"/>
      <c r="D94" s="5"/>
      <c r="E94" s="5"/>
      <c r="F94" s="5"/>
      <c r="G94" s="5"/>
    </row>
    <row r="95" spans="1:7" ht="18" customHeight="1" x14ac:dyDescent="0.2">
      <c r="A95" s="8" t="s">
        <v>222</v>
      </c>
      <c r="B95" s="5"/>
      <c r="C95" s="5"/>
      <c r="D95" s="5"/>
      <c r="E95" s="5"/>
      <c r="F95" s="5"/>
      <c r="G95" s="5"/>
    </row>
    <row r="96" spans="1:7" ht="18" customHeight="1" x14ac:dyDescent="0.2">
      <c r="A96" s="8" t="s">
        <v>223</v>
      </c>
      <c r="B96" s="5"/>
      <c r="C96" s="5"/>
      <c r="D96" s="5"/>
      <c r="E96" s="5"/>
      <c r="F96" s="5"/>
      <c r="G96" s="5"/>
    </row>
    <row r="97" spans="1:7" ht="18" customHeight="1" x14ac:dyDescent="0.2">
      <c r="A97" s="8" t="s">
        <v>224</v>
      </c>
      <c r="B97" s="5"/>
      <c r="C97" s="5"/>
      <c r="D97" s="5"/>
      <c r="E97" s="5"/>
      <c r="F97" s="5"/>
      <c r="G97" s="5"/>
    </row>
    <row r="98" spans="1:7" ht="18" customHeight="1" x14ac:dyDescent="0.2">
      <c r="A98" s="8" t="s">
        <v>225</v>
      </c>
      <c r="B98" s="5"/>
      <c r="C98" s="5"/>
      <c r="D98" s="5"/>
      <c r="E98" s="5"/>
      <c r="F98" s="5"/>
      <c r="G98" s="5"/>
    </row>
    <row r="99" spans="1:7" ht="18" customHeight="1" x14ac:dyDescent="0.2">
      <c r="A99" s="8" t="s">
        <v>226</v>
      </c>
      <c r="B99" s="4"/>
      <c r="C99" s="4"/>
      <c r="D99" s="4"/>
      <c r="E99" s="4"/>
      <c r="F99" s="4"/>
      <c r="G99" s="4"/>
    </row>
    <row r="100" spans="1:7" ht="18" customHeight="1" x14ac:dyDescent="0.2">
      <c r="A100" s="8" t="s">
        <v>227</v>
      </c>
      <c r="B100" s="4"/>
      <c r="C100" s="4"/>
      <c r="D100" s="4"/>
      <c r="E100" s="4"/>
      <c r="F100" s="4"/>
      <c r="G100" s="4"/>
    </row>
    <row r="101" spans="1:7" ht="18" customHeight="1" x14ac:dyDescent="0.2">
      <c r="A101" s="8" t="s">
        <v>228</v>
      </c>
      <c r="B101" s="5"/>
      <c r="C101" s="5"/>
      <c r="D101" s="5"/>
      <c r="E101" s="5"/>
      <c r="F101" s="5"/>
      <c r="G101" s="5"/>
    </row>
    <row r="102" spans="1:7" ht="18" customHeight="1" x14ac:dyDescent="0.2">
      <c r="A102" s="8" t="s">
        <v>229</v>
      </c>
      <c r="B102" s="5"/>
      <c r="C102" s="5"/>
      <c r="D102" s="5"/>
      <c r="E102" s="5"/>
      <c r="F102" s="5"/>
      <c r="G102" s="5"/>
    </row>
    <row r="103" spans="1:7" ht="18" customHeight="1" x14ac:dyDescent="0.2">
      <c r="A103" s="8" t="s">
        <v>230</v>
      </c>
      <c r="B103" s="5"/>
      <c r="C103" s="5"/>
      <c r="D103" s="5"/>
      <c r="E103" s="5"/>
      <c r="F103" s="5"/>
      <c r="G103" s="5"/>
    </row>
    <row r="104" spans="1:7" ht="18" customHeight="1" x14ac:dyDescent="0.2">
      <c r="A104" s="8" t="s">
        <v>231</v>
      </c>
      <c r="B104" s="5"/>
      <c r="C104" s="5"/>
      <c r="D104" s="5"/>
      <c r="E104" s="5"/>
      <c r="F104" s="5"/>
      <c r="G104" s="5"/>
    </row>
    <row r="105" spans="1:7" ht="18" customHeight="1" x14ac:dyDescent="0.2">
      <c r="A105" s="8" t="s">
        <v>232</v>
      </c>
      <c r="B105" s="5"/>
      <c r="C105" s="5"/>
      <c r="D105" s="5"/>
      <c r="E105" s="5"/>
      <c r="F105" s="5"/>
      <c r="G105" s="5"/>
    </row>
    <row r="106" spans="1:7" ht="18" customHeight="1" x14ac:dyDescent="0.2">
      <c r="A106" s="8" t="s">
        <v>233</v>
      </c>
      <c r="B106" s="5"/>
      <c r="C106" s="5"/>
      <c r="D106" s="5"/>
      <c r="E106" s="5"/>
      <c r="F106" s="5"/>
      <c r="G106" s="5"/>
    </row>
    <row r="107" spans="1:7" ht="18" customHeight="1" x14ac:dyDescent="0.2">
      <c r="A107" s="8" t="s">
        <v>234</v>
      </c>
      <c r="B107" s="5"/>
      <c r="C107" s="5"/>
      <c r="D107" s="5"/>
      <c r="E107" s="5"/>
      <c r="F107" s="5"/>
      <c r="G107" s="5"/>
    </row>
    <row r="108" spans="1:7" ht="18" customHeight="1" x14ac:dyDescent="0.2">
      <c r="A108" s="8" t="s">
        <v>235</v>
      </c>
      <c r="B108" s="5"/>
      <c r="C108" s="5"/>
      <c r="D108" s="5"/>
      <c r="E108" s="5"/>
      <c r="F108" s="5"/>
      <c r="G108" s="5"/>
    </row>
    <row r="109" spans="1:7" ht="18" customHeight="1" x14ac:dyDescent="0.2">
      <c r="A109" s="8" t="s">
        <v>236</v>
      </c>
      <c r="B109" s="5"/>
      <c r="C109" s="5"/>
      <c r="D109" s="5"/>
      <c r="E109" s="5"/>
      <c r="F109" s="5"/>
      <c r="G109" s="5"/>
    </row>
    <row r="110" spans="1:7" ht="18" customHeight="1" x14ac:dyDescent="0.2">
      <c r="A110" s="8" t="s">
        <v>237</v>
      </c>
      <c r="B110" s="5"/>
      <c r="C110" s="5"/>
      <c r="D110" s="5"/>
      <c r="E110" s="5"/>
      <c r="F110" s="5"/>
      <c r="G110" s="5"/>
    </row>
    <row r="111" spans="1:7" ht="18" customHeight="1" x14ac:dyDescent="0.2">
      <c r="A111" s="8" t="s">
        <v>238</v>
      </c>
      <c r="B111" s="5"/>
      <c r="C111" s="5"/>
      <c r="D111" s="5"/>
      <c r="E111" s="5"/>
      <c r="F111" s="5"/>
      <c r="G111" s="5"/>
    </row>
    <row r="112" spans="1:7" ht="18" customHeight="1" x14ac:dyDescent="0.2">
      <c r="A112" s="8" t="s">
        <v>239</v>
      </c>
      <c r="B112" s="5"/>
      <c r="C112" s="5"/>
      <c r="D112" s="5"/>
      <c r="E112" s="5"/>
      <c r="F112" s="5"/>
      <c r="G112" s="5"/>
    </row>
    <row r="113" spans="1:7" ht="18" customHeight="1" x14ac:dyDescent="0.2">
      <c r="A113" s="8" t="s">
        <v>240</v>
      </c>
      <c r="B113" s="5"/>
      <c r="C113" s="5"/>
      <c r="D113" s="5"/>
      <c r="E113" s="5"/>
      <c r="F113" s="5"/>
      <c r="G113" s="5"/>
    </row>
    <row r="114" spans="1:7" ht="18" customHeight="1" x14ac:dyDescent="0.2">
      <c r="A114" s="8" t="s">
        <v>241</v>
      </c>
      <c r="B114" s="5"/>
      <c r="C114" s="5"/>
      <c r="D114" s="5"/>
      <c r="E114" s="5"/>
      <c r="F114" s="5"/>
      <c r="G114" s="5"/>
    </row>
    <row r="115" spans="1:7" ht="18" customHeight="1" x14ac:dyDescent="0.2">
      <c r="A115" s="8" t="s">
        <v>242</v>
      </c>
      <c r="B115" s="5"/>
      <c r="C115" s="5"/>
      <c r="D115" s="5"/>
      <c r="E115" s="5"/>
      <c r="F115" s="5"/>
      <c r="G115" s="5"/>
    </row>
    <row r="116" spans="1:7" ht="18" customHeight="1" x14ac:dyDescent="0.2">
      <c r="A116" s="8" t="s">
        <v>243</v>
      </c>
      <c r="B116" s="5"/>
      <c r="C116" s="5"/>
      <c r="D116" s="5"/>
      <c r="E116" s="5"/>
      <c r="F116" s="5"/>
      <c r="G116" s="5"/>
    </row>
    <row r="117" spans="1:7" ht="18" customHeight="1" x14ac:dyDescent="0.2">
      <c r="A117" s="8" t="s">
        <v>244</v>
      </c>
      <c r="B117" s="5"/>
      <c r="C117" s="5"/>
      <c r="D117" s="5"/>
      <c r="E117" s="5"/>
      <c r="F117" s="5"/>
      <c r="G117" s="5"/>
    </row>
    <row r="118" spans="1:7" ht="18" customHeight="1" x14ac:dyDescent="0.2">
      <c r="A118" s="8" t="s">
        <v>245</v>
      </c>
      <c r="B118" s="5"/>
      <c r="C118" s="5"/>
      <c r="D118" s="5"/>
      <c r="E118" s="5"/>
      <c r="F118" s="5"/>
      <c r="G118" s="5"/>
    </row>
    <row r="119" spans="1:7" ht="18" customHeight="1" x14ac:dyDescent="0.2">
      <c r="A119" s="8" t="s">
        <v>246</v>
      </c>
      <c r="B119" s="5"/>
      <c r="C119" s="5"/>
      <c r="D119" s="5"/>
      <c r="E119" s="5"/>
      <c r="F119" s="5"/>
      <c r="G119" s="5"/>
    </row>
    <row r="120" spans="1:7" ht="18" customHeight="1" x14ac:dyDescent="0.2">
      <c r="A120" s="8" t="s">
        <v>247</v>
      </c>
      <c r="B120" s="5"/>
      <c r="C120" s="5"/>
      <c r="D120" s="5"/>
      <c r="E120" s="5"/>
      <c r="F120" s="5"/>
      <c r="G120" s="5"/>
    </row>
    <row r="121" spans="1:7" ht="18" customHeight="1" x14ac:dyDescent="0.2">
      <c r="A121" s="8" t="s">
        <v>248</v>
      </c>
      <c r="B121" s="5"/>
      <c r="C121" s="5"/>
      <c r="D121" s="5"/>
      <c r="E121" s="5"/>
      <c r="F121" s="5"/>
      <c r="G121" s="5"/>
    </row>
    <row r="122" spans="1:7" ht="18" customHeight="1" x14ac:dyDescent="0.2">
      <c r="A122" s="8" t="s">
        <v>249</v>
      </c>
      <c r="B122" s="5"/>
      <c r="C122" s="5"/>
      <c r="D122" s="5"/>
      <c r="E122" s="5"/>
      <c r="F122" s="5"/>
      <c r="G122" s="5"/>
    </row>
    <row r="123" spans="1:7" ht="18" customHeight="1" x14ac:dyDescent="0.2">
      <c r="A123" s="8" t="s">
        <v>250</v>
      </c>
      <c r="B123" s="5"/>
      <c r="C123" s="5"/>
      <c r="D123" s="5"/>
      <c r="E123" s="5"/>
      <c r="F123" s="5"/>
      <c r="G123" s="5"/>
    </row>
    <row r="124" spans="1:7" ht="18" customHeight="1" x14ac:dyDescent="0.2">
      <c r="A124" s="8" t="s">
        <v>251</v>
      </c>
      <c r="B124" s="5"/>
      <c r="C124" s="5"/>
      <c r="D124" s="5"/>
      <c r="E124" s="5"/>
      <c r="F124" s="5"/>
      <c r="G124" s="5"/>
    </row>
    <row r="125" spans="1:7" ht="18" customHeight="1" x14ac:dyDescent="0.2">
      <c r="A125" s="8" t="s">
        <v>252</v>
      </c>
      <c r="B125" s="5"/>
      <c r="C125" s="5"/>
      <c r="D125" s="5"/>
      <c r="E125" s="5"/>
      <c r="F125" s="5"/>
      <c r="G125" s="5"/>
    </row>
    <row r="126" spans="1:7" ht="18" customHeight="1" x14ac:dyDescent="0.2">
      <c r="A126" s="8" t="s">
        <v>253</v>
      </c>
      <c r="B126" s="5"/>
      <c r="C126" s="5"/>
      <c r="D126" s="5"/>
      <c r="E126" s="5"/>
      <c r="F126" s="5"/>
      <c r="G126" s="5"/>
    </row>
    <row r="127" spans="1:7" ht="18" customHeight="1" x14ac:dyDescent="0.2">
      <c r="A127" s="8" t="s">
        <v>254</v>
      </c>
      <c r="B127" s="5"/>
      <c r="C127" s="5"/>
      <c r="D127" s="5"/>
      <c r="E127" s="5"/>
      <c r="F127" s="5"/>
      <c r="G127" s="5"/>
    </row>
    <row r="128" spans="1:7" ht="18" customHeight="1" x14ac:dyDescent="0.2">
      <c r="A128" s="8" t="s">
        <v>255</v>
      </c>
      <c r="B128" s="5"/>
      <c r="C128" s="5"/>
      <c r="D128" s="5"/>
      <c r="E128" s="5"/>
      <c r="F128" s="5"/>
      <c r="G128" s="5"/>
    </row>
    <row r="129" spans="1:7" ht="18" customHeight="1" x14ac:dyDescent="0.2">
      <c r="A129" s="8" t="s">
        <v>256</v>
      </c>
      <c r="B129" s="5"/>
      <c r="C129" s="5"/>
      <c r="D129" s="5"/>
      <c r="E129" s="5"/>
      <c r="F129" s="5"/>
      <c r="G129" s="5"/>
    </row>
    <row r="130" spans="1:7" ht="18" customHeight="1" x14ac:dyDescent="0.2">
      <c r="A130" s="8" t="s">
        <v>257</v>
      </c>
      <c r="B130" s="5"/>
      <c r="C130" s="5"/>
      <c r="D130" s="5"/>
      <c r="E130" s="5"/>
      <c r="F130" s="5"/>
      <c r="G130" s="5"/>
    </row>
    <row r="131" spans="1:7" ht="18" customHeight="1" x14ac:dyDescent="0.2">
      <c r="A131" s="8" t="s">
        <v>258</v>
      </c>
      <c r="B131" s="5"/>
      <c r="C131" s="5"/>
      <c r="D131" s="5"/>
      <c r="E131" s="5"/>
      <c r="F131" s="5"/>
      <c r="G131" s="5"/>
    </row>
    <row r="132" spans="1:7" ht="18" customHeight="1" x14ac:dyDescent="0.2">
      <c r="A132" s="8" t="s">
        <v>259</v>
      </c>
      <c r="B132" s="5"/>
      <c r="C132" s="5"/>
      <c r="D132" s="5"/>
      <c r="E132" s="5"/>
      <c r="F132" s="5"/>
      <c r="G132" s="5"/>
    </row>
    <row r="133" spans="1:7" ht="18" customHeight="1" x14ac:dyDescent="0.2">
      <c r="A133" s="8" t="s">
        <v>260</v>
      </c>
      <c r="B133" s="5"/>
      <c r="C133" s="5"/>
      <c r="D133" s="5"/>
      <c r="E133" s="5"/>
      <c r="F133" s="5"/>
      <c r="G133" s="5"/>
    </row>
    <row r="134" spans="1:7" ht="18" customHeight="1" x14ac:dyDescent="0.2">
      <c r="A134" s="8" t="s">
        <v>261</v>
      </c>
      <c r="B134" s="5"/>
      <c r="C134" s="5"/>
      <c r="D134" s="5"/>
      <c r="E134" s="5"/>
      <c r="F134" s="5"/>
      <c r="G134" s="5"/>
    </row>
    <row r="135" spans="1:7" ht="18" customHeight="1" x14ac:dyDescent="0.2">
      <c r="A135" s="8" t="s">
        <v>262</v>
      </c>
      <c r="B135" s="5"/>
      <c r="C135" s="5"/>
      <c r="D135" s="5"/>
      <c r="E135" s="5"/>
      <c r="F135" s="5"/>
      <c r="G135" s="5"/>
    </row>
    <row r="136" spans="1:7" ht="18" customHeight="1" x14ac:dyDescent="0.2">
      <c r="A136" s="8" t="s">
        <v>263</v>
      </c>
      <c r="B136" s="5"/>
      <c r="C136" s="5"/>
      <c r="D136" s="5"/>
      <c r="E136" s="5"/>
      <c r="F136" s="5"/>
      <c r="G136" s="5"/>
    </row>
    <row r="137" spans="1:7" ht="18" customHeight="1" x14ac:dyDescent="0.2">
      <c r="A137" s="8" t="s">
        <v>264</v>
      </c>
      <c r="B137" s="5"/>
      <c r="C137" s="5"/>
      <c r="D137" s="5"/>
      <c r="E137" s="5"/>
      <c r="F137" s="5"/>
      <c r="G137" s="5"/>
    </row>
    <row r="138" spans="1:7" ht="18" customHeight="1" x14ac:dyDescent="0.2">
      <c r="A138" s="8" t="s">
        <v>265</v>
      </c>
      <c r="B138" s="5"/>
      <c r="C138" s="5"/>
      <c r="D138" s="5"/>
      <c r="E138" s="5"/>
      <c r="F138" s="5"/>
      <c r="G138" s="5"/>
    </row>
    <row r="139" spans="1:7" ht="18" customHeight="1" x14ac:dyDescent="0.2">
      <c r="A139" s="8" t="s">
        <v>266</v>
      </c>
      <c r="B139" s="5"/>
      <c r="C139" s="5"/>
      <c r="D139" s="5"/>
      <c r="E139" s="5"/>
      <c r="F139" s="5"/>
      <c r="G139" s="5"/>
    </row>
    <row r="140" spans="1:7" ht="18" customHeight="1" x14ac:dyDescent="0.2">
      <c r="A140" s="8" t="s">
        <v>267</v>
      </c>
      <c r="B140" s="5"/>
      <c r="C140" s="5"/>
      <c r="D140" s="5"/>
      <c r="E140" s="5"/>
      <c r="F140" s="5"/>
      <c r="G140" s="5"/>
    </row>
  </sheetData>
  <sheetProtection sheet="1" objects="1" scenarios="1"/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A214"/>
  <sheetViews>
    <sheetView topLeftCell="A172" zoomScaleNormal="100" workbookViewId="0">
      <selection activeCell="C189" sqref="C189"/>
    </sheetView>
  </sheetViews>
  <sheetFormatPr defaultRowHeight="12.75" x14ac:dyDescent="0.2"/>
  <cols>
    <col min="1" max="1" width="42.42578125"/>
    <col min="2" max="1025" width="8.42578125"/>
  </cols>
  <sheetData>
    <row r="1" spans="1:1" ht="15" customHeight="1" x14ac:dyDescent="0.2">
      <c r="A1" s="9" t="s">
        <v>268</v>
      </c>
    </row>
    <row r="2" spans="1:1" ht="15" customHeight="1" x14ac:dyDescent="0.2">
      <c r="A2" s="9" t="s">
        <v>269</v>
      </c>
    </row>
    <row r="3" spans="1:1" ht="15" customHeight="1" x14ac:dyDescent="0.2">
      <c r="A3" s="9" t="s">
        <v>270</v>
      </c>
    </row>
    <row r="4" spans="1:1" ht="15" customHeight="1" x14ac:dyDescent="0.2">
      <c r="A4" s="9" t="s">
        <v>271</v>
      </c>
    </row>
    <row r="5" spans="1:1" ht="15" customHeight="1" x14ac:dyDescent="0.2">
      <c r="A5" s="9" t="s">
        <v>272</v>
      </c>
    </row>
    <row r="6" spans="1:1" ht="15" customHeight="1" x14ac:dyDescent="0.2">
      <c r="A6" s="9" t="s">
        <v>273</v>
      </c>
    </row>
    <row r="7" spans="1:1" ht="15" customHeight="1" x14ac:dyDescent="0.2">
      <c r="A7" s="9" t="s">
        <v>274</v>
      </c>
    </row>
    <row r="8" spans="1:1" ht="15" customHeight="1" x14ac:dyDescent="0.2">
      <c r="A8" s="9" t="s">
        <v>275</v>
      </c>
    </row>
    <row r="9" spans="1:1" ht="15" customHeight="1" x14ac:dyDescent="0.2">
      <c r="A9" s="9" t="s">
        <v>276</v>
      </c>
    </row>
    <row r="10" spans="1:1" ht="15" customHeight="1" x14ac:dyDescent="0.2">
      <c r="A10" s="9" t="s">
        <v>277</v>
      </c>
    </row>
    <row r="11" spans="1:1" ht="15" customHeight="1" x14ac:dyDescent="0.2">
      <c r="A11" s="9" t="s">
        <v>278</v>
      </c>
    </row>
    <row r="12" spans="1:1" ht="15" customHeight="1" x14ac:dyDescent="0.2">
      <c r="A12" s="9" t="s">
        <v>279</v>
      </c>
    </row>
    <row r="13" spans="1:1" ht="15" customHeight="1" x14ac:dyDescent="0.2">
      <c r="A13" s="9" t="s">
        <v>280</v>
      </c>
    </row>
    <row r="14" spans="1:1" ht="15" customHeight="1" x14ac:dyDescent="0.2">
      <c r="A14" s="9" t="s">
        <v>281</v>
      </c>
    </row>
    <row r="15" spans="1:1" ht="15" customHeight="1" x14ac:dyDescent="0.2">
      <c r="A15" s="9" t="s">
        <v>282</v>
      </c>
    </row>
    <row r="16" spans="1:1" ht="15" customHeight="1" x14ac:dyDescent="0.2">
      <c r="A16" s="9" t="s">
        <v>283</v>
      </c>
    </row>
    <row r="17" spans="1:1" ht="15" customHeight="1" x14ac:dyDescent="0.2">
      <c r="A17" s="9" t="s">
        <v>284</v>
      </c>
    </row>
    <row r="18" spans="1:1" ht="15" customHeight="1" x14ac:dyDescent="0.2">
      <c r="A18" s="9" t="s">
        <v>285</v>
      </c>
    </row>
    <row r="19" spans="1:1" ht="15" customHeight="1" x14ac:dyDescent="0.2">
      <c r="A19" s="9" t="s">
        <v>286</v>
      </c>
    </row>
    <row r="20" spans="1:1" ht="15" customHeight="1" x14ac:dyDescent="0.2">
      <c r="A20" s="9" t="s">
        <v>287</v>
      </c>
    </row>
    <row r="21" spans="1:1" ht="15" customHeight="1" x14ac:dyDescent="0.2">
      <c r="A21" s="9" t="s">
        <v>288</v>
      </c>
    </row>
    <row r="22" spans="1:1" ht="15" customHeight="1" x14ac:dyDescent="0.2">
      <c r="A22" s="9" t="s">
        <v>289</v>
      </c>
    </row>
    <row r="23" spans="1:1" ht="15" customHeight="1" x14ac:dyDescent="0.2">
      <c r="A23" s="9" t="s">
        <v>290</v>
      </c>
    </row>
    <row r="24" spans="1:1" ht="15" customHeight="1" x14ac:dyDescent="0.2">
      <c r="A24" s="9" t="s">
        <v>291</v>
      </c>
    </row>
    <row r="25" spans="1:1" ht="15" customHeight="1" x14ac:dyDescent="0.2">
      <c r="A25" s="9" t="s">
        <v>292</v>
      </c>
    </row>
    <row r="26" spans="1:1" ht="15" customHeight="1" x14ac:dyDescent="0.2">
      <c r="A26" s="9" t="s">
        <v>293</v>
      </c>
    </row>
    <row r="27" spans="1:1" ht="15" customHeight="1" x14ac:dyDescent="0.2">
      <c r="A27" s="9" t="s">
        <v>294</v>
      </c>
    </row>
    <row r="28" spans="1:1" ht="15" customHeight="1" x14ac:dyDescent="0.2">
      <c r="A28" s="9" t="s">
        <v>295</v>
      </c>
    </row>
    <row r="29" spans="1:1" ht="15" customHeight="1" x14ac:dyDescent="0.2">
      <c r="A29" s="9" t="s">
        <v>296</v>
      </c>
    </row>
    <row r="30" spans="1:1" ht="15" customHeight="1" x14ac:dyDescent="0.2">
      <c r="A30" s="9" t="s">
        <v>297</v>
      </c>
    </row>
    <row r="31" spans="1:1" ht="15" customHeight="1" x14ac:dyDescent="0.2">
      <c r="A31" s="9" t="s">
        <v>298</v>
      </c>
    </row>
    <row r="32" spans="1:1" ht="15" customHeight="1" x14ac:dyDescent="0.2">
      <c r="A32" s="9" t="s">
        <v>299</v>
      </c>
    </row>
    <row r="33" spans="1:1" ht="15" customHeight="1" x14ac:dyDescent="0.2">
      <c r="A33" s="9" t="s">
        <v>300</v>
      </c>
    </row>
    <row r="34" spans="1:1" ht="15" customHeight="1" x14ac:dyDescent="0.2">
      <c r="A34" s="9" t="s">
        <v>301</v>
      </c>
    </row>
    <row r="35" spans="1:1" ht="15" customHeight="1" x14ac:dyDescent="0.2">
      <c r="A35" s="9" t="s">
        <v>302</v>
      </c>
    </row>
    <row r="36" spans="1:1" ht="15" customHeight="1" x14ac:dyDescent="0.2">
      <c r="A36" s="9" t="s">
        <v>303</v>
      </c>
    </row>
    <row r="37" spans="1:1" ht="15" customHeight="1" x14ac:dyDescent="0.2">
      <c r="A37" s="9" t="s">
        <v>304</v>
      </c>
    </row>
    <row r="38" spans="1:1" ht="15" customHeight="1" x14ac:dyDescent="0.2">
      <c r="A38" s="9" t="s">
        <v>305</v>
      </c>
    </row>
    <row r="39" spans="1:1" ht="15" customHeight="1" x14ac:dyDescent="0.2">
      <c r="A39" s="9" t="s">
        <v>306</v>
      </c>
    </row>
    <row r="40" spans="1:1" ht="15" customHeight="1" x14ac:dyDescent="0.2">
      <c r="A40" s="9" t="s">
        <v>307</v>
      </c>
    </row>
    <row r="41" spans="1:1" ht="15" customHeight="1" x14ac:dyDescent="0.2">
      <c r="A41" s="9" t="s">
        <v>308</v>
      </c>
    </row>
    <row r="42" spans="1:1" ht="15" customHeight="1" x14ac:dyDescent="0.2">
      <c r="A42" s="9" t="s">
        <v>309</v>
      </c>
    </row>
    <row r="43" spans="1:1" ht="15" customHeight="1" x14ac:dyDescent="0.2">
      <c r="A43" s="9" t="s">
        <v>310</v>
      </c>
    </row>
    <row r="44" spans="1:1" ht="15" customHeight="1" x14ac:dyDescent="0.2">
      <c r="A44" s="9" t="s">
        <v>311</v>
      </c>
    </row>
    <row r="45" spans="1:1" ht="15" customHeight="1" x14ac:dyDescent="0.2">
      <c r="A45" s="9" t="s">
        <v>312</v>
      </c>
    </row>
    <row r="46" spans="1:1" ht="15" customHeight="1" x14ac:dyDescent="0.2">
      <c r="A46" s="9" t="s">
        <v>313</v>
      </c>
    </row>
    <row r="47" spans="1:1" ht="15" customHeight="1" x14ac:dyDescent="0.2">
      <c r="A47" s="9" t="s">
        <v>314</v>
      </c>
    </row>
    <row r="48" spans="1:1" ht="15" customHeight="1" x14ac:dyDescent="0.2">
      <c r="A48" s="9" t="s">
        <v>315</v>
      </c>
    </row>
    <row r="49" spans="1:1" ht="15" customHeight="1" x14ac:dyDescent="0.2">
      <c r="A49" s="9" t="s">
        <v>316</v>
      </c>
    </row>
    <row r="50" spans="1:1" ht="15" customHeight="1" x14ac:dyDescent="0.2">
      <c r="A50" s="9" t="s">
        <v>317</v>
      </c>
    </row>
    <row r="51" spans="1:1" ht="15" customHeight="1" x14ac:dyDescent="0.2">
      <c r="A51" s="9" t="s">
        <v>318</v>
      </c>
    </row>
    <row r="52" spans="1:1" ht="15" customHeight="1" x14ac:dyDescent="0.2">
      <c r="A52" s="9" t="s">
        <v>319</v>
      </c>
    </row>
    <row r="53" spans="1:1" ht="15" customHeight="1" x14ac:dyDescent="0.2">
      <c r="A53" s="9" t="s">
        <v>320</v>
      </c>
    </row>
    <row r="54" spans="1:1" ht="15" customHeight="1" x14ac:dyDescent="0.2">
      <c r="A54" s="9" t="s">
        <v>321</v>
      </c>
    </row>
    <row r="55" spans="1:1" ht="15" customHeight="1" x14ac:dyDescent="0.2">
      <c r="A55" s="9" t="s">
        <v>322</v>
      </c>
    </row>
    <row r="56" spans="1:1" ht="15" customHeight="1" x14ac:dyDescent="0.2">
      <c r="A56" s="9" t="s">
        <v>323</v>
      </c>
    </row>
    <row r="57" spans="1:1" ht="15" customHeight="1" x14ac:dyDescent="0.2">
      <c r="A57" s="9" t="s">
        <v>324</v>
      </c>
    </row>
    <row r="58" spans="1:1" ht="15" customHeight="1" x14ac:dyDescent="0.2">
      <c r="A58" s="9" t="s">
        <v>325</v>
      </c>
    </row>
    <row r="59" spans="1:1" ht="15" customHeight="1" x14ac:dyDescent="0.2">
      <c r="A59" s="9" t="s">
        <v>326</v>
      </c>
    </row>
    <row r="60" spans="1:1" ht="15" customHeight="1" x14ac:dyDescent="0.2">
      <c r="A60" s="9" t="s">
        <v>327</v>
      </c>
    </row>
    <row r="61" spans="1:1" ht="15" customHeight="1" x14ac:dyDescent="0.2">
      <c r="A61" s="9" t="s">
        <v>328</v>
      </c>
    </row>
    <row r="62" spans="1:1" ht="15" customHeight="1" x14ac:dyDescent="0.2">
      <c r="A62" s="9" t="s">
        <v>329</v>
      </c>
    </row>
    <row r="63" spans="1:1" ht="15" customHeight="1" x14ac:dyDescent="0.2">
      <c r="A63" s="9" t="s">
        <v>330</v>
      </c>
    </row>
    <row r="64" spans="1:1" ht="15" customHeight="1" x14ac:dyDescent="0.2">
      <c r="A64" s="9" t="s">
        <v>331</v>
      </c>
    </row>
    <row r="65" spans="1:1" ht="15" customHeight="1" x14ac:dyDescent="0.2">
      <c r="A65" s="9" t="s">
        <v>332</v>
      </c>
    </row>
    <row r="66" spans="1:1" ht="15" customHeight="1" x14ac:dyDescent="0.2">
      <c r="A66" s="9" t="s">
        <v>333</v>
      </c>
    </row>
    <row r="67" spans="1:1" ht="15" customHeight="1" x14ac:dyDescent="0.2">
      <c r="A67" s="9" t="s">
        <v>334</v>
      </c>
    </row>
    <row r="68" spans="1:1" ht="15" customHeight="1" x14ac:dyDescent="0.2">
      <c r="A68" s="9" t="s">
        <v>335</v>
      </c>
    </row>
    <row r="69" spans="1:1" ht="15" customHeight="1" x14ac:dyDescent="0.2">
      <c r="A69" s="9" t="s">
        <v>336</v>
      </c>
    </row>
    <row r="70" spans="1:1" ht="15" customHeight="1" x14ac:dyDescent="0.2">
      <c r="A70" s="9" t="s">
        <v>337</v>
      </c>
    </row>
    <row r="71" spans="1:1" ht="15" customHeight="1" x14ac:dyDescent="0.2">
      <c r="A71" s="9" t="s">
        <v>338</v>
      </c>
    </row>
    <row r="72" spans="1:1" ht="15" customHeight="1" x14ac:dyDescent="0.2">
      <c r="A72" s="9" t="s">
        <v>339</v>
      </c>
    </row>
    <row r="73" spans="1:1" ht="15" customHeight="1" x14ac:dyDescent="0.2">
      <c r="A73" s="9" t="s">
        <v>340</v>
      </c>
    </row>
    <row r="74" spans="1:1" ht="15" customHeight="1" x14ac:dyDescent="0.2">
      <c r="A74" s="9" t="s">
        <v>341</v>
      </c>
    </row>
    <row r="75" spans="1:1" ht="15" customHeight="1" x14ac:dyDescent="0.2">
      <c r="A75" s="9" t="s">
        <v>342</v>
      </c>
    </row>
    <row r="76" spans="1:1" ht="15" customHeight="1" x14ac:dyDescent="0.2">
      <c r="A76" s="9" t="s">
        <v>343</v>
      </c>
    </row>
    <row r="77" spans="1:1" ht="15" customHeight="1" x14ac:dyDescent="0.2">
      <c r="A77" s="9" t="s">
        <v>344</v>
      </c>
    </row>
    <row r="78" spans="1:1" ht="15" customHeight="1" x14ac:dyDescent="0.2">
      <c r="A78" s="9" t="s">
        <v>345</v>
      </c>
    </row>
    <row r="79" spans="1:1" ht="15" customHeight="1" x14ac:dyDescent="0.2">
      <c r="A79" s="10" t="s">
        <v>346</v>
      </c>
    </row>
    <row r="80" spans="1:1" ht="15" customHeight="1" x14ac:dyDescent="0.2">
      <c r="A80" s="10" t="s">
        <v>347</v>
      </c>
    </row>
    <row r="81" spans="1:1" ht="15" customHeight="1" x14ac:dyDescent="0.2">
      <c r="A81" s="10" t="s">
        <v>348</v>
      </c>
    </row>
    <row r="82" spans="1:1" ht="15" customHeight="1" x14ac:dyDescent="0.2">
      <c r="A82" s="10" t="s">
        <v>349</v>
      </c>
    </row>
    <row r="83" spans="1:1" ht="15" customHeight="1" x14ac:dyDescent="0.2">
      <c r="A83" s="10" t="s">
        <v>350</v>
      </c>
    </row>
    <row r="84" spans="1:1" ht="15" customHeight="1" x14ac:dyDescent="0.2">
      <c r="A84" s="10" t="s">
        <v>351</v>
      </c>
    </row>
    <row r="85" spans="1:1" ht="15" customHeight="1" x14ac:dyDescent="0.2">
      <c r="A85" s="10" t="s">
        <v>352</v>
      </c>
    </row>
    <row r="86" spans="1:1" ht="15" customHeight="1" x14ac:dyDescent="0.2">
      <c r="A86" s="10" t="s">
        <v>353</v>
      </c>
    </row>
    <row r="87" spans="1:1" ht="15" customHeight="1" x14ac:dyDescent="0.2">
      <c r="A87" s="10" t="s">
        <v>354</v>
      </c>
    </row>
    <row r="88" spans="1:1" ht="15" customHeight="1" x14ac:dyDescent="0.2">
      <c r="A88" s="10" t="s">
        <v>355</v>
      </c>
    </row>
    <row r="89" spans="1:1" ht="15" customHeight="1" x14ac:dyDescent="0.2">
      <c r="A89" s="10" t="s">
        <v>356</v>
      </c>
    </row>
    <row r="90" spans="1:1" ht="15" customHeight="1" x14ac:dyDescent="0.2">
      <c r="A90" s="10" t="s">
        <v>357</v>
      </c>
    </row>
    <row r="91" spans="1:1" ht="15" customHeight="1" x14ac:dyDescent="0.2">
      <c r="A91" s="10" t="s">
        <v>358</v>
      </c>
    </row>
    <row r="92" spans="1:1" ht="15" customHeight="1" x14ac:dyDescent="0.2">
      <c r="A92" s="10" t="s">
        <v>359</v>
      </c>
    </row>
    <row r="93" spans="1:1" ht="15" customHeight="1" x14ac:dyDescent="0.2">
      <c r="A93" s="10" t="s">
        <v>360</v>
      </c>
    </row>
    <row r="94" spans="1:1" ht="15" customHeight="1" x14ac:dyDescent="0.2">
      <c r="A94" s="10" t="s">
        <v>361</v>
      </c>
    </row>
    <row r="95" spans="1:1" ht="15" customHeight="1" x14ac:dyDescent="0.2">
      <c r="A95" s="10" t="s">
        <v>362</v>
      </c>
    </row>
    <row r="96" spans="1:1" ht="15" customHeight="1" x14ac:dyDescent="0.2">
      <c r="A96" s="10" t="s">
        <v>363</v>
      </c>
    </row>
    <row r="97" spans="1:1" ht="15" customHeight="1" x14ac:dyDescent="0.2">
      <c r="A97" s="10" t="s">
        <v>364</v>
      </c>
    </row>
    <row r="98" spans="1:1" ht="15" customHeight="1" x14ac:dyDescent="0.2">
      <c r="A98" s="10" t="s">
        <v>365</v>
      </c>
    </row>
    <row r="99" spans="1:1" ht="15" customHeight="1" x14ac:dyDescent="0.2">
      <c r="A99" s="10" t="s">
        <v>366</v>
      </c>
    </row>
    <row r="100" spans="1:1" ht="15" customHeight="1" x14ac:dyDescent="0.2">
      <c r="A100" s="10" t="s">
        <v>367</v>
      </c>
    </row>
    <row r="101" spans="1:1" ht="15" customHeight="1" x14ac:dyDescent="0.2">
      <c r="A101" s="10" t="s">
        <v>368</v>
      </c>
    </row>
    <row r="102" spans="1:1" ht="15" customHeight="1" x14ac:dyDescent="0.2">
      <c r="A102" s="10" t="s">
        <v>369</v>
      </c>
    </row>
    <row r="103" spans="1:1" ht="15" customHeight="1" x14ac:dyDescent="0.2">
      <c r="A103" s="10" t="s">
        <v>370</v>
      </c>
    </row>
    <row r="104" spans="1:1" ht="15" customHeight="1" x14ac:dyDescent="0.2">
      <c r="A104" s="10" t="s">
        <v>371</v>
      </c>
    </row>
    <row r="105" spans="1:1" ht="15" customHeight="1" x14ac:dyDescent="0.2">
      <c r="A105" s="10" t="s">
        <v>372</v>
      </c>
    </row>
    <row r="106" spans="1:1" ht="15" customHeight="1" x14ac:dyDescent="0.2">
      <c r="A106" s="10" t="s">
        <v>373</v>
      </c>
    </row>
    <row r="107" spans="1:1" ht="15" customHeight="1" x14ac:dyDescent="0.2">
      <c r="A107" s="10" t="s">
        <v>374</v>
      </c>
    </row>
    <row r="108" spans="1:1" ht="15" customHeight="1" x14ac:dyDescent="0.2">
      <c r="A108" s="10" t="s">
        <v>375</v>
      </c>
    </row>
    <row r="109" spans="1:1" ht="15" customHeight="1" x14ac:dyDescent="0.2">
      <c r="A109" s="10" t="s">
        <v>506</v>
      </c>
    </row>
    <row r="110" spans="1:1" ht="15" customHeight="1" x14ac:dyDescent="0.2">
      <c r="A110" s="10" t="s">
        <v>507</v>
      </c>
    </row>
    <row r="111" spans="1:1" ht="15" customHeight="1" x14ac:dyDescent="0.2">
      <c r="A111" s="10" t="s">
        <v>508</v>
      </c>
    </row>
    <row r="112" spans="1:1" ht="15" customHeight="1" x14ac:dyDescent="0.2">
      <c r="A112" s="10" t="s">
        <v>376</v>
      </c>
    </row>
    <row r="113" spans="1:1" ht="15" customHeight="1" x14ac:dyDescent="0.2">
      <c r="A113" s="10" t="s">
        <v>377</v>
      </c>
    </row>
    <row r="114" spans="1:1" ht="15" customHeight="1" x14ac:dyDescent="0.2">
      <c r="A114" s="10" t="s">
        <v>378</v>
      </c>
    </row>
    <row r="115" spans="1:1" ht="15" customHeight="1" x14ac:dyDescent="0.2">
      <c r="A115" s="10" t="s">
        <v>379</v>
      </c>
    </row>
    <row r="116" spans="1:1" ht="15" customHeight="1" x14ac:dyDescent="0.2">
      <c r="A116" s="10" t="s">
        <v>380</v>
      </c>
    </row>
    <row r="117" spans="1:1" ht="15" customHeight="1" x14ac:dyDescent="0.2">
      <c r="A117" s="10" t="s">
        <v>381</v>
      </c>
    </row>
    <row r="118" spans="1:1" ht="15" customHeight="1" x14ac:dyDescent="0.2">
      <c r="A118" s="10" t="s">
        <v>382</v>
      </c>
    </row>
    <row r="119" spans="1:1" ht="15" customHeight="1" x14ac:dyDescent="0.2">
      <c r="A119" s="10" t="s">
        <v>383</v>
      </c>
    </row>
    <row r="120" spans="1:1" ht="15" customHeight="1" x14ac:dyDescent="0.2">
      <c r="A120" s="10" t="s">
        <v>384</v>
      </c>
    </row>
    <row r="121" spans="1:1" ht="15" customHeight="1" x14ac:dyDescent="0.2">
      <c r="A121" s="10" t="s">
        <v>385</v>
      </c>
    </row>
    <row r="122" spans="1:1" ht="15" customHeight="1" x14ac:dyDescent="0.2">
      <c r="A122" s="10" t="s">
        <v>386</v>
      </c>
    </row>
    <row r="123" spans="1:1" ht="15" customHeight="1" x14ac:dyDescent="0.2">
      <c r="A123" s="10" t="s">
        <v>494</v>
      </c>
    </row>
    <row r="124" spans="1:1" ht="15" customHeight="1" x14ac:dyDescent="0.2">
      <c r="A124" s="10" t="s">
        <v>495</v>
      </c>
    </row>
    <row r="125" spans="1:1" ht="15" customHeight="1" x14ac:dyDescent="0.2">
      <c r="A125" s="10" t="s">
        <v>509</v>
      </c>
    </row>
    <row r="126" spans="1:1" ht="15" customHeight="1" x14ac:dyDescent="0.2">
      <c r="A126" s="10" t="s">
        <v>387</v>
      </c>
    </row>
    <row r="127" spans="1:1" ht="15" customHeight="1" x14ac:dyDescent="0.2">
      <c r="A127" s="10" t="s">
        <v>388</v>
      </c>
    </row>
    <row r="128" spans="1:1" ht="15" customHeight="1" x14ac:dyDescent="0.2">
      <c r="A128" s="10" t="s">
        <v>389</v>
      </c>
    </row>
    <row r="129" spans="1:1" ht="15" customHeight="1" x14ac:dyDescent="0.2">
      <c r="A129" s="10" t="s">
        <v>390</v>
      </c>
    </row>
    <row r="130" spans="1:1" ht="15" customHeight="1" x14ac:dyDescent="0.2">
      <c r="A130" s="10" t="s">
        <v>391</v>
      </c>
    </row>
    <row r="131" spans="1:1" ht="15" customHeight="1" x14ac:dyDescent="0.2">
      <c r="A131" s="10" t="s">
        <v>392</v>
      </c>
    </row>
    <row r="132" spans="1:1" ht="15" customHeight="1" x14ac:dyDescent="0.2">
      <c r="A132" s="10" t="s">
        <v>393</v>
      </c>
    </row>
    <row r="133" spans="1:1" ht="15" customHeight="1" x14ac:dyDescent="0.2">
      <c r="A133" s="10" t="s">
        <v>394</v>
      </c>
    </row>
    <row r="134" spans="1:1" ht="15" customHeight="1" x14ac:dyDescent="0.2">
      <c r="A134" s="10" t="s">
        <v>395</v>
      </c>
    </row>
    <row r="135" spans="1:1" ht="15" customHeight="1" x14ac:dyDescent="0.2">
      <c r="A135" s="10" t="s">
        <v>396</v>
      </c>
    </row>
    <row r="136" spans="1:1" ht="15" customHeight="1" x14ac:dyDescent="0.2">
      <c r="A136" s="10" t="s">
        <v>397</v>
      </c>
    </row>
    <row r="137" spans="1:1" ht="15" customHeight="1" x14ac:dyDescent="0.2">
      <c r="A137" s="10" t="s">
        <v>398</v>
      </c>
    </row>
    <row r="138" spans="1:1" ht="15" customHeight="1" x14ac:dyDescent="0.2">
      <c r="A138" s="10" t="s">
        <v>399</v>
      </c>
    </row>
    <row r="139" spans="1:1" ht="15" customHeight="1" x14ac:dyDescent="0.2">
      <c r="A139" s="10" t="s">
        <v>400</v>
      </c>
    </row>
    <row r="140" spans="1:1" ht="15" customHeight="1" x14ac:dyDescent="0.2">
      <c r="A140" s="10" t="s">
        <v>401</v>
      </c>
    </row>
    <row r="141" spans="1:1" ht="15" customHeight="1" x14ac:dyDescent="0.2">
      <c r="A141" s="10" t="s">
        <v>402</v>
      </c>
    </row>
    <row r="142" spans="1:1" ht="15" customHeight="1" x14ac:dyDescent="0.2">
      <c r="A142" s="10" t="s">
        <v>403</v>
      </c>
    </row>
    <row r="143" spans="1:1" ht="15" customHeight="1" x14ac:dyDescent="0.2">
      <c r="A143" s="10" t="s">
        <v>404</v>
      </c>
    </row>
    <row r="144" spans="1:1" ht="15" customHeight="1" x14ac:dyDescent="0.2">
      <c r="A144" s="10" t="s">
        <v>405</v>
      </c>
    </row>
    <row r="145" spans="1:1" ht="15" customHeight="1" x14ac:dyDescent="0.2">
      <c r="A145" s="10" t="s">
        <v>406</v>
      </c>
    </row>
    <row r="146" spans="1:1" ht="15" customHeight="1" x14ac:dyDescent="0.2">
      <c r="A146" s="10" t="s">
        <v>407</v>
      </c>
    </row>
    <row r="147" spans="1:1" ht="15" customHeight="1" x14ac:dyDescent="0.2">
      <c r="A147" s="10" t="s">
        <v>408</v>
      </c>
    </row>
    <row r="148" spans="1:1" ht="15" customHeight="1" x14ac:dyDescent="0.2">
      <c r="A148" s="10" t="s">
        <v>409</v>
      </c>
    </row>
    <row r="149" spans="1:1" ht="15" customHeight="1" x14ac:dyDescent="0.2">
      <c r="A149" s="10" t="s">
        <v>410</v>
      </c>
    </row>
    <row r="150" spans="1:1" ht="15" customHeight="1" x14ac:dyDescent="0.2">
      <c r="A150" s="10" t="s">
        <v>499</v>
      </c>
    </row>
    <row r="151" spans="1:1" ht="15" customHeight="1" x14ac:dyDescent="0.2">
      <c r="A151" s="10" t="s">
        <v>510</v>
      </c>
    </row>
    <row r="152" spans="1:1" ht="15" customHeight="1" x14ac:dyDescent="0.2">
      <c r="A152" s="10" t="s">
        <v>411</v>
      </c>
    </row>
    <row r="153" spans="1:1" ht="15" customHeight="1" x14ac:dyDescent="0.2">
      <c r="A153" s="10" t="s">
        <v>412</v>
      </c>
    </row>
    <row r="154" spans="1:1" ht="15" customHeight="1" x14ac:dyDescent="0.2">
      <c r="A154" s="10" t="s">
        <v>413</v>
      </c>
    </row>
    <row r="155" spans="1:1" ht="15" customHeight="1" x14ac:dyDescent="0.2">
      <c r="A155" s="10" t="s">
        <v>414</v>
      </c>
    </row>
    <row r="156" spans="1:1" ht="15" customHeight="1" x14ac:dyDescent="0.2">
      <c r="A156" s="10" t="s">
        <v>415</v>
      </c>
    </row>
    <row r="157" spans="1:1" ht="15" customHeight="1" x14ac:dyDescent="0.2">
      <c r="A157" s="10" t="s">
        <v>416</v>
      </c>
    </row>
    <row r="158" spans="1:1" ht="15" customHeight="1" x14ac:dyDescent="0.2">
      <c r="A158" s="10" t="s">
        <v>417</v>
      </c>
    </row>
    <row r="159" spans="1:1" ht="15" customHeight="1" x14ac:dyDescent="0.2">
      <c r="A159" s="10" t="s">
        <v>418</v>
      </c>
    </row>
    <row r="160" spans="1:1" ht="15" customHeight="1" x14ac:dyDescent="0.2">
      <c r="A160" s="10" t="s">
        <v>419</v>
      </c>
    </row>
    <row r="161" spans="1:1" ht="15" customHeight="1" x14ac:dyDescent="0.2">
      <c r="A161" s="10" t="s">
        <v>420</v>
      </c>
    </row>
    <row r="162" spans="1:1" ht="15" customHeight="1" x14ac:dyDescent="0.2">
      <c r="A162" s="10" t="s">
        <v>421</v>
      </c>
    </row>
    <row r="163" spans="1:1" ht="15" customHeight="1" x14ac:dyDescent="0.2">
      <c r="A163" s="10" t="s">
        <v>422</v>
      </c>
    </row>
    <row r="164" spans="1:1" ht="15" customHeight="1" x14ac:dyDescent="0.2">
      <c r="A164" s="10" t="s">
        <v>423</v>
      </c>
    </row>
    <row r="165" spans="1:1" ht="15" customHeight="1" x14ac:dyDescent="0.2">
      <c r="A165" s="10" t="s">
        <v>424</v>
      </c>
    </row>
    <row r="166" spans="1:1" ht="15" customHeight="1" x14ac:dyDescent="0.2">
      <c r="A166" s="10" t="s">
        <v>425</v>
      </c>
    </row>
    <row r="167" spans="1:1" ht="15" customHeight="1" x14ac:dyDescent="0.2">
      <c r="A167" s="10" t="s">
        <v>426</v>
      </c>
    </row>
    <row r="168" spans="1:1" ht="15" customHeight="1" x14ac:dyDescent="0.2">
      <c r="A168" s="10" t="s">
        <v>427</v>
      </c>
    </row>
    <row r="169" spans="1:1" ht="15" customHeight="1" x14ac:dyDescent="0.2">
      <c r="A169" s="10" t="s">
        <v>428</v>
      </c>
    </row>
    <row r="170" spans="1:1" ht="15" customHeight="1" x14ac:dyDescent="0.2">
      <c r="A170" s="10" t="s">
        <v>429</v>
      </c>
    </row>
    <row r="171" spans="1:1" ht="15" customHeight="1" x14ac:dyDescent="0.2">
      <c r="A171" s="10" t="s">
        <v>430</v>
      </c>
    </row>
    <row r="172" spans="1:1" ht="15" customHeight="1" x14ac:dyDescent="0.2">
      <c r="A172" s="10" t="s">
        <v>431</v>
      </c>
    </row>
    <row r="173" spans="1:1" ht="15" customHeight="1" x14ac:dyDescent="0.2">
      <c r="A173" s="10" t="s">
        <v>432</v>
      </c>
    </row>
    <row r="174" spans="1:1" ht="15" customHeight="1" x14ac:dyDescent="0.2">
      <c r="A174" s="10" t="s">
        <v>433</v>
      </c>
    </row>
    <row r="175" spans="1:1" ht="15" customHeight="1" x14ac:dyDescent="0.2">
      <c r="A175" s="10" t="s">
        <v>434</v>
      </c>
    </row>
    <row r="176" spans="1:1" ht="15" customHeight="1" x14ac:dyDescent="0.2">
      <c r="A176" s="10" t="s">
        <v>435</v>
      </c>
    </row>
    <row r="177" spans="1:1" ht="15" customHeight="1" x14ac:dyDescent="0.2">
      <c r="A177" s="10" t="s">
        <v>436</v>
      </c>
    </row>
    <row r="178" spans="1:1" ht="15" customHeight="1" x14ac:dyDescent="0.2">
      <c r="A178" s="10" t="s">
        <v>497</v>
      </c>
    </row>
    <row r="179" spans="1:1" ht="15" customHeight="1" x14ac:dyDescent="0.2">
      <c r="A179" s="10" t="s">
        <v>496</v>
      </c>
    </row>
    <row r="180" spans="1:1" ht="15" customHeight="1" x14ac:dyDescent="0.2">
      <c r="A180" s="10" t="s">
        <v>437</v>
      </c>
    </row>
    <row r="181" spans="1:1" ht="15" customHeight="1" x14ac:dyDescent="0.2">
      <c r="A181" s="10" t="s">
        <v>438</v>
      </c>
    </row>
    <row r="182" spans="1:1" ht="15" customHeight="1" x14ac:dyDescent="0.2">
      <c r="A182" s="10" t="s">
        <v>439</v>
      </c>
    </row>
    <row r="183" spans="1:1" ht="15" customHeight="1" x14ac:dyDescent="0.2">
      <c r="A183" s="10" t="s">
        <v>440</v>
      </c>
    </row>
    <row r="184" spans="1:1" ht="15" customHeight="1" x14ac:dyDescent="0.2">
      <c r="A184" s="10" t="s">
        <v>441</v>
      </c>
    </row>
    <row r="185" spans="1:1" ht="15" customHeight="1" x14ac:dyDescent="0.2">
      <c r="A185" s="10" t="s">
        <v>442</v>
      </c>
    </row>
    <row r="186" spans="1:1" ht="15" customHeight="1" x14ac:dyDescent="0.2">
      <c r="A186" s="10" t="s">
        <v>443</v>
      </c>
    </row>
    <row r="187" spans="1:1" ht="15" customHeight="1" x14ac:dyDescent="0.2">
      <c r="A187" s="10" t="s">
        <v>444</v>
      </c>
    </row>
    <row r="188" spans="1:1" ht="15" customHeight="1" x14ac:dyDescent="0.2">
      <c r="A188" s="10" t="s">
        <v>445</v>
      </c>
    </row>
    <row r="189" spans="1:1" ht="15" customHeight="1" x14ac:dyDescent="0.2">
      <c r="A189" s="10" t="s">
        <v>512</v>
      </c>
    </row>
    <row r="190" spans="1:1" ht="15" customHeight="1" x14ac:dyDescent="0.2">
      <c r="A190" s="10" t="s">
        <v>511</v>
      </c>
    </row>
    <row r="191" spans="1:1" ht="15" customHeight="1" x14ac:dyDescent="0.2">
      <c r="A191" s="10" t="s">
        <v>446</v>
      </c>
    </row>
    <row r="192" spans="1:1" ht="15" customHeight="1" x14ac:dyDescent="0.2">
      <c r="A192" s="10" t="s">
        <v>447</v>
      </c>
    </row>
    <row r="193" spans="1:1" ht="15" customHeight="1" x14ac:dyDescent="0.2">
      <c r="A193" s="10" t="s">
        <v>500</v>
      </c>
    </row>
    <row r="194" spans="1:1" ht="15" customHeight="1" x14ac:dyDescent="0.2">
      <c r="A194" s="10" t="s">
        <v>498</v>
      </c>
    </row>
    <row r="195" spans="1:1" ht="15" customHeight="1" x14ac:dyDescent="0.2">
      <c r="A195" s="10" t="s">
        <v>448</v>
      </c>
    </row>
    <row r="196" spans="1:1" ht="15" customHeight="1" x14ac:dyDescent="0.2">
      <c r="A196" s="10" t="s">
        <v>449</v>
      </c>
    </row>
    <row r="197" spans="1:1" ht="15" customHeight="1" x14ac:dyDescent="0.2">
      <c r="A197" s="10" t="s">
        <v>450</v>
      </c>
    </row>
    <row r="198" spans="1:1" ht="15" customHeight="1" x14ac:dyDescent="0.2">
      <c r="A198" s="10" t="s">
        <v>451</v>
      </c>
    </row>
    <row r="199" spans="1:1" ht="15" customHeight="1" x14ac:dyDescent="0.2">
      <c r="A199" s="10" t="s">
        <v>452</v>
      </c>
    </row>
    <row r="200" spans="1:1" ht="15" customHeight="1" x14ac:dyDescent="0.2">
      <c r="A200" s="10" t="s">
        <v>504</v>
      </c>
    </row>
    <row r="201" spans="1:1" ht="15" customHeight="1" x14ac:dyDescent="0.2">
      <c r="A201" s="10" t="s">
        <v>453</v>
      </c>
    </row>
    <row r="202" spans="1:1" ht="15" customHeight="1" x14ac:dyDescent="0.2">
      <c r="A202" s="10" t="s">
        <v>454</v>
      </c>
    </row>
    <row r="203" spans="1:1" ht="15" customHeight="1" x14ac:dyDescent="0.2">
      <c r="A203" s="10" t="s">
        <v>455</v>
      </c>
    </row>
    <row r="204" spans="1:1" ht="15" customHeight="1" x14ac:dyDescent="0.2">
      <c r="A204" s="10" t="s">
        <v>456</v>
      </c>
    </row>
    <row r="205" spans="1:1" ht="15" customHeight="1" x14ac:dyDescent="0.2">
      <c r="A205" s="10" t="s">
        <v>457</v>
      </c>
    </row>
    <row r="206" spans="1:1" ht="15" customHeight="1" x14ac:dyDescent="0.2">
      <c r="A206" s="10" t="s">
        <v>458</v>
      </c>
    </row>
    <row r="207" spans="1:1" ht="15" customHeight="1" x14ac:dyDescent="0.2">
      <c r="A207" s="10" t="s">
        <v>505</v>
      </c>
    </row>
    <row r="208" spans="1:1" ht="15" customHeight="1" x14ac:dyDescent="0.2">
      <c r="A208" s="10" t="s">
        <v>459</v>
      </c>
    </row>
    <row r="209" spans="1:1" ht="15" customHeight="1" x14ac:dyDescent="0.2">
      <c r="A209" s="9" t="s">
        <v>460</v>
      </c>
    </row>
    <row r="210" spans="1:1" ht="15" customHeight="1" x14ac:dyDescent="0.2">
      <c r="A210" s="9" t="s">
        <v>461</v>
      </c>
    </row>
    <row r="211" spans="1:1" ht="15" customHeight="1" x14ac:dyDescent="0.2">
      <c r="A211" s="10" t="s">
        <v>501</v>
      </c>
    </row>
    <row r="212" spans="1:1" ht="15" customHeight="1" x14ac:dyDescent="0.2">
      <c r="A212" s="10" t="s">
        <v>462</v>
      </c>
    </row>
    <row r="213" spans="1:1" ht="15" customHeight="1" x14ac:dyDescent="0.2">
      <c r="A213" s="10" t="s">
        <v>463</v>
      </c>
    </row>
    <row r="214" spans="1:1" ht="15" customHeight="1" x14ac:dyDescent="0.2">
      <c r="A214" s="10" t="s">
        <v>464</v>
      </c>
    </row>
  </sheetData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H29"/>
  <sheetViews>
    <sheetView zoomScaleNormal="100" workbookViewId="0">
      <selection activeCell="C35" sqref="C35"/>
    </sheetView>
  </sheetViews>
  <sheetFormatPr defaultRowHeight="12.75" x14ac:dyDescent="0.2"/>
  <cols>
    <col min="1" max="1" width="33.85546875"/>
    <col min="2" max="2" width="11.28515625"/>
    <col min="3" max="3" width="61.28515625"/>
    <col min="4" max="4" width="8.42578125"/>
    <col min="5" max="5" width="47.28515625"/>
    <col min="6" max="6" width="10.140625"/>
    <col min="7" max="1025" width="15.7109375"/>
  </cols>
  <sheetData>
    <row r="1" spans="1:8" ht="12" customHeight="1" x14ac:dyDescent="0.2">
      <c r="A1" s="11" t="s">
        <v>1</v>
      </c>
      <c r="B1" s="11"/>
      <c r="C1" s="11" t="s">
        <v>465</v>
      </c>
      <c r="D1" s="11"/>
      <c r="E1" s="11" t="s">
        <v>466</v>
      </c>
      <c r="F1" s="11"/>
    </row>
    <row r="2" spans="1:8" ht="12" customHeight="1" x14ac:dyDescent="0.2">
      <c r="A2" s="12"/>
      <c r="B2" s="13"/>
      <c r="D2" s="13"/>
      <c r="E2" s="12"/>
      <c r="F2" s="13"/>
    </row>
    <row r="3" spans="1:8" ht="12" customHeight="1" x14ac:dyDescent="0.2">
      <c r="A3" t="s">
        <v>8</v>
      </c>
      <c r="B3" s="14">
        <f>COUNTIF(RELATÓRIO!B2:B999,"CÍVEL")</f>
        <v>0</v>
      </c>
      <c r="C3" s="5" t="s">
        <v>467</v>
      </c>
      <c r="D3" s="14">
        <f>COUNTIF(RELATÓRIO!C2:C999,"1. ATENDIMENTO NOVO")</f>
        <v>0</v>
      </c>
      <c r="E3" s="5" t="s">
        <v>468</v>
      </c>
      <c r="F3" s="14">
        <f>COUNTIF(RELATÓRIO!C2:C999,"2. PETIÇÃO INICIAL")</f>
        <v>0</v>
      </c>
    </row>
    <row r="4" spans="1:8" ht="12" customHeight="1" x14ac:dyDescent="0.2">
      <c r="A4" s="4" t="s">
        <v>9</v>
      </c>
      <c r="B4" s="14">
        <f>COUNTIF(RELATÓRIO!B2:B999,"ADMINISTRATIVO")</f>
        <v>0</v>
      </c>
      <c r="C4" s="5" t="s">
        <v>469</v>
      </c>
      <c r="D4" s="14">
        <f>COUNTIF(RELATÓRIO!C2:C999,"1. ATENDIMENTO RETORNO")</f>
        <v>0</v>
      </c>
      <c r="E4" s="5" t="s">
        <v>470</v>
      </c>
      <c r="F4" s="14">
        <f>COUNTIF(RELATÓRIO!C2:C999,"2. EMENDA À INICIAL")</f>
        <v>0</v>
      </c>
    </row>
    <row r="5" spans="1:8" ht="12" customHeight="1" x14ac:dyDescent="0.2">
      <c r="A5" s="4" t="s">
        <v>10</v>
      </c>
      <c r="B5" s="14">
        <f>COUNTIF(RELATÓRIO!B2:B999,"CONSUMIDOR")</f>
        <v>0</v>
      </c>
      <c r="C5" s="5" t="s">
        <v>471</v>
      </c>
      <c r="D5" s="14">
        <f>COUNTIF(RELATÓRIO!C2:C999,"1. ORIENTAÇÃO / CONSULTA")</f>
        <v>0</v>
      </c>
      <c r="E5" s="5" t="s">
        <v>472</v>
      </c>
      <c r="F5" s="14">
        <f>COUNTIF(RELATÓRIO!C2:C999,"2. PETIÇÃO INTERMEDIÁRIA/SIMPLES")</f>
        <v>0</v>
      </c>
    </row>
    <row r="6" spans="1:8" ht="12" customHeight="1" x14ac:dyDescent="0.2">
      <c r="A6" s="4" t="s">
        <v>11</v>
      </c>
      <c r="B6" s="14">
        <f>COUNTIF(RELATÓRIO!B2:B999,"CRIMINAL")</f>
        <v>0</v>
      </c>
      <c r="C6" s="5" t="s">
        <v>473</v>
      </c>
      <c r="D6" s="14">
        <f>COUNTIF(RELATÓRIO!C2:C999,"3. AUDIÊNCIA EXTRAJUDICIAL")</f>
        <v>0</v>
      </c>
      <c r="E6" s="5" t="s">
        <v>474</v>
      </c>
      <c r="F6" s="14">
        <f>COUNTIF(RELATÓRIO!C2:C999,"2. CONTESTAÇÃO")</f>
        <v>0</v>
      </c>
    </row>
    <row r="7" spans="1:8" ht="12" customHeight="1" x14ac:dyDescent="0.2">
      <c r="A7" s="4" t="s">
        <v>12</v>
      </c>
      <c r="B7" s="14">
        <f>COUNTIF(RELATÓRIO!B2:B999,"DIREITOS_HUMANOS")</f>
        <v>0</v>
      </c>
      <c r="C7" s="5" t="s">
        <v>475</v>
      </c>
      <c r="D7" s="14">
        <f>COUNTIF(RELATÓRIO!C2:C999,"6. TERMO DE ACORDO EXTRAJUDICIAL")</f>
        <v>0</v>
      </c>
      <c r="E7" s="5" t="s">
        <v>476</v>
      </c>
      <c r="F7" s="14">
        <f>COUNTIF(RELATÓRIO!C2:C999,"2. RÉPLICA*")</f>
        <v>0</v>
      </c>
    </row>
    <row r="8" spans="1:8" ht="12" customHeight="1" x14ac:dyDescent="0.2">
      <c r="A8" s="4" t="s">
        <v>13</v>
      </c>
      <c r="B8" s="14">
        <f>COUNTIF(RELATÓRIO!B2:B999,"EXECUÇÃO_PENAL")</f>
        <v>0</v>
      </c>
      <c r="C8" s="5" t="s">
        <v>477</v>
      </c>
      <c r="D8" s="14">
        <f>COUNTIF(RELATÓRIO!C3:C1000,"1. ATENDIMENTOS ARQUIVADOS - NÃO PATROCÍNIO")</f>
        <v>0</v>
      </c>
      <c r="E8" s="5" t="s">
        <v>478</v>
      </c>
      <c r="F8" s="14">
        <f>COUNTIF(RELATÓRIO!C2:C999,"3. AUDIÊNCIA JUDICIAL")</f>
        <v>0</v>
      </c>
    </row>
    <row r="9" spans="1:8" ht="12" customHeight="1" x14ac:dyDescent="0.2">
      <c r="A9" s="4" t="s">
        <v>14</v>
      </c>
      <c r="B9" s="14">
        <f>COUNTIF(RELATÓRIO!B2:B999,"FAMÍLIA")</f>
        <v>0</v>
      </c>
      <c r="D9" s="14"/>
      <c r="E9" s="5" t="s">
        <v>479</v>
      </c>
      <c r="F9" s="14">
        <f>COUNTIF(RELATÓRIO!C2:C999,"2. PEDIDO DE LIBERDADE PROVISÓRIA SEM FIANÇA")</f>
        <v>0</v>
      </c>
    </row>
    <row r="10" spans="1:8" ht="12" customHeight="1" x14ac:dyDescent="0.2">
      <c r="A10" s="4" t="s">
        <v>15</v>
      </c>
      <c r="B10" s="14">
        <f>COUNTIF(RELATÓRIO!B2:B999,"FUNDIÁRIO")</f>
        <v>0</v>
      </c>
      <c r="C10" s="5" t="s">
        <v>480</v>
      </c>
      <c r="D10" s="14">
        <f>COUNTIF(RELATÓRIO!C2:C999,"5. NOTIFICAÇÕES - CONVITES")</f>
        <v>0</v>
      </c>
      <c r="E10" t="s">
        <v>481</v>
      </c>
      <c r="F10" s="14">
        <f>COUNTIF(RELATÓRIO!C2:C999,"2. PEDIDO DE LIBERDADE PROVISÓRIA COM FIANÇA")</f>
        <v>0</v>
      </c>
    </row>
    <row r="11" spans="1:8" ht="12" customHeight="1" x14ac:dyDescent="0.2">
      <c r="A11" s="4" t="s">
        <v>16</v>
      </c>
      <c r="B11" s="14">
        <f>COUNTIF(RELATÓRIO!B2:B999,"IDOSO")</f>
        <v>0</v>
      </c>
      <c r="C11" s="5" t="s">
        <v>482</v>
      </c>
      <c r="D11" s="14">
        <f>COUNTIF(RELATÓRIO!C2:C999,"5. MEMORANDO")</f>
        <v>0</v>
      </c>
      <c r="E11" s="5" t="s">
        <v>483</v>
      </c>
      <c r="F11" s="14">
        <f>COUNTIF(RELATÓRIO!C2:C1000,"2. PEDIDO DE RELAXAMENTO DE PRISÃO")</f>
        <v>0</v>
      </c>
    </row>
    <row r="12" spans="1:8" ht="12" customHeight="1" x14ac:dyDescent="0.2">
      <c r="A12" s="4" t="s">
        <v>17</v>
      </c>
      <c r="B12" s="14">
        <f>COUNTIF(RELATÓRIO!B2:B999,"INFÂNCIA_E_JUVENTUDE")</f>
        <v>0</v>
      </c>
      <c r="C12" s="5" t="s">
        <v>484</v>
      </c>
      <c r="D12" s="14">
        <f>COUNTIF(RELATÓRIO!C2:C999,"5. OFÍCIO")</f>
        <v>0</v>
      </c>
      <c r="E12" s="6" t="s">
        <v>485</v>
      </c>
      <c r="F12" s="14">
        <f>COUNTIF(RELATÓRIO!C2:C1000,"2. DEFESA PRÉVIA/RESPOSTA ESCRITA À ACUSAÇÃO")</f>
        <v>0</v>
      </c>
    </row>
    <row r="13" spans="1:8" ht="12" customHeight="1" x14ac:dyDescent="0.2">
      <c r="A13" s="4" t="s">
        <v>18</v>
      </c>
      <c r="B13" s="14">
        <f>COUNTIF(RELATÓRIO!B2:B999,"INTERESSES_COLETIVOS")</f>
        <v>0</v>
      </c>
      <c r="D13" s="14"/>
      <c r="E13" s="5" t="s">
        <v>486</v>
      </c>
      <c r="F13" s="14">
        <f>COUNTIF(RELATÓRIO!C2:C1000,"3. AUDIÊNCIA TRIBUNAL DO JÚRI - PLENÁRIO")</f>
        <v>0</v>
      </c>
    </row>
    <row r="14" spans="1:8" ht="12" customHeight="1" x14ac:dyDescent="0.2">
      <c r="A14" s="4" t="s">
        <v>19</v>
      </c>
      <c r="B14" s="14">
        <f>COUNTIF(RELATÓRIO!B2:B999,"MEDIAÇÃO")</f>
        <v>0</v>
      </c>
      <c r="E14" s="4" t="s">
        <v>487</v>
      </c>
      <c r="F14" s="14">
        <f>COUNTIF(RELATÓRIO!C2:C999,"1. ALEGAÇÕES FINAIS")</f>
        <v>0</v>
      </c>
      <c r="H14" s="19"/>
    </row>
    <row r="15" spans="1:8" ht="12" customHeight="1" x14ac:dyDescent="0.2">
      <c r="A15" s="4" t="s">
        <v>20</v>
      </c>
      <c r="B15" s="14">
        <f>COUNTIF(RELATÓRIO!B2:B999,"MEDIDAS_E_PENAS_ALTERNATIVAS")</f>
        <v>0</v>
      </c>
      <c r="E15" s="5" t="s">
        <v>488</v>
      </c>
      <c r="F15" s="14">
        <f>COUNTIF(RELATÓRIO!C2:C999,"2. RECURSO DE APELAÇÃO")</f>
        <v>0</v>
      </c>
    </row>
    <row r="16" spans="1:8" ht="12" customHeight="1" x14ac:dyDescent="0.2">
      <c r="A16" s="4" t="s">
        <v>21</v>
      </c>
      <c r="B16" s="14">
        <f>COUNTIF(RELATÓRIO!B2:B999,"MEIO_AMBIENTE")</f>
        <v>0</v>
      </c>
      <c r="E16" s="5" t="s">
        <v>489</v>
      </c>
      <c r="F16" s="14">
        <f>COUNTIF(RELATÓRIO!C2:C999,"2. RECURSO DE AGRAVO*")</f>
        <v>0</v>
      </c>
    </row>
    <row r="17" spans="1:6" ht="12" customHeight="1" x14ac:dyDescent="0.2">
      <c r="A17" s="4" t="s">
        <v>22</v>
      </c>
      <c r="B17" s="14">
        <f>COUNTIF(RELATÓRIO!B2:B999,"MULHER")</f>
        <v>0</v>
      </c>
      <c r="E17" s="5" t="s">
        <v>490</v>
      </c>
      <c r="F17" s="14">
        <f>COUNTIF(RELATÓRIO!C2:C1000,"2. EMBARGOS – TERCEIRO/MONITÓRIA/EXECUÇÃO")</f>
        <v>0</v>
      </c>
    </row>
    <row r="18" spans="1:6" ht="12" customHeight="1" x14ac:dyDescent="0.2">
      <c r="A18" s="4" t="s">
        <v>23</v>
      </c>
      <c r="B18" s="14">
        <f>COUNTIF(RELATÓRIO!B2:B999,"PAD")</f>
        <v>0</v>
      </c>
      <c r="E18" t="s">
        <v>491</v>
      </c>
      <c r="F18" s="14">
        <f>COUNTIF(RELATÓRIO!C2:C1000,"2. EMBARGOS DE DECLARAÇÃO")</f>
        <v>0</v>
      </c>
    </row>
    <row r="19" spans="1:6" ht="12" customHeight="1" x14ac:dyDescent="0.2">
      <c r="A19" s="4" t="s">
        <v>24</v>
      </c>
      <c r="B19" s="14">
        <f>COUNTIF(RELATÓRIO!B2:B999,"PRECATÓRIAS")</f>
        <v>0</v>
      </c>
      <c r="E19" s="5" t="s">
        <v>212</v>
      </c>
      <c r="F19" s="14">
        <f>COUNTIF(RELATÓRIO!E2:E999,"MANDADO DE SEGURANÇA")</f>
        <v>0</v>
      </c>
    </row>
    <row r="20" spans="1:6" ht="12" customHeight="1" x14ac:dyDescent="0.2">
      <c r="A20" s="4" t="s">
        <v>25</v>
      </c>
      <c r="B20" s="14">
        <f>COUNTIF(RELATÓRIO!B2:B999,"PREVIDENCIÁRIO")</f>
        <v>0</v>
      </c>
      <c r="E20" s="5" t="s">
        <v>192</v>
      </c>
      <c r="F20" s="14">
        <f>COUNTIF(RELATÓRIO!E2:E999,"HABEAS CORPUS")</f>
        <v>0</v>
      </c>
    </row>
    <row r="21" spans="1:6" ht="12" customHeight="1" x14ac:dyDescent="0.2">
      <c r="A21" s="4" t="s">
        <v>26</v>
      </c>
      <c r="B21" s="14">
        <f>COUNTIF(RELATÓRIO!B2:B999,"TCE")</f>
        <v>0</v>
      </c>
      <c r="E21" s="5" t="s">
        <v>492</v>
      </c>
      <c r="F21" s="14">
        <f>COUNTIF(RELATÓRIO!C2:C999,"2. RECURSO EM SENTIDO ESTRITO")</f>
        <v>0</v>
      </c>
    </row>
    <row r="22" spans="1:6" ht="12" customHeight="1" x14ac:dyDescent="0.2">
      <c r="A22" s="4" t="s">
        <v>27</v>
      </c>
      <c r="B22" s="14">
        <f>COUNTIF(RELATÓRIO!B2:B999,"TRABALHISTA")</f>
        <v>0</v>
      </c>
      <c r="E22" s="4" t="s">
        <v>493</v>
      </c>
      <c r="F22" s="14">
        <f>COUNTIF(RELATÓRIO!C2:C999,"2. CONTRARRAZÕES DE RECURSOS")</f>
        <v>0</v>
      </c>
    </row>
    <row r="23" spans="1:6" ht="12" customHeight="1" x14ac:dyDescent="0.2">
      <c r="A23" s="4" t="s">
        <v>28</v>
      </c>
      <c r="B23" s="14">
        <f>COUNTIF(RELATÓRIO!B2:B999,"TRIBUTÁRIO")</f>
        <v>0</v>
      </c>
    </row>
    <row r="24" spans="1:6" x14ac:dyDescent="0.2">
      <c r="C24" s="15" t="s">
        <v>123</v>
      </c>
      <c r="D24" s="16">
        <f>COUNTIF(RELATÓRIO!C2:C1000,"1.*")</f>
        <v>0</v>
      </c>
    </row>
    <row r="25" spans="1:6" x14ac:dyDescent="0.2">
      <c r="C25" s="15" t="s">
        <v>124</v>
      </c>
      <c r="D25" s="16">
        <f>COUNTIF(RELATÓRIO!C2:C1000,"2.*")</f>
        <v>0</v>
      </c>
    </row>
    <row r="26" spans="1:6" x14ac:dyDescent="0.2">
      <c r="C26" s="15" t="s">
        <v>125</v>
      </c>
      <c r="D26" s="16">
        <f>COUNTIF(RELATÓRIO!C2:C1000,"3.*")</f>
        <v>0</v>
      </c>
    </row>
    <row r="27" spans="1:6" x14ac:dyDescent="0.2">
      <c r="C27" s="15" t="s">
        <v>126</v>
      </c>
      <c r="D27" s="16">
        <f>COUNTIF(RELATÓRIO!C2:C1000,"4.*")</f>
        <v>0</v>
      </c>
    </row>
    <row r="28" spans="1:6" x14ac:dyDescent="0.2">
      <c r="C28" s="15" t="s">
        <v>127</v>
      </c>
      <c r="D28" s="16">
        <f>COUNTIF(RELATÓRIO!C2:C1000,"5.*")</f>
        <v>0</v>
      </c>
    </row>
    <row r="29" spans="1:6" x14ac:dyDescent="0.2">
      <c r="C29" s="15" t="s">
        <v>128</v>
      </c>
      <c r="D29" s="16">
        <f>COUNTIF(RELATÓRIO!C2:C1000,"6.*")</f>
        <v>0</v>
      </c>
    </row>
  </sheetData>
  <sheetProtection algorithmName="SHA-512" hashValue="cpQgeRuzg6SXG0cOwwR9z5KoFxVNXMKq4hF2Bz7tO8Lixdf++dS12PV5PeHQFDkFf1Y4NC5mselAXxtqR8Uhdw==" saltValue="8b7cnRHJeQTV3wS5whZLJQ==" spinCount="100000" sheet="1" objects="1" scenarios="1"/>
  <pageMargins left="0.75" right="0.75" top="0.5" bottom="0.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12</vt:i4>
      </vt:variant>
    </vt:vector>
  </HeadingPairs>
  <TitlesOfParts>
    <vt:vector size="19" baseType="lpstr">
      <vt:lpstr>RELATÓRIO</vt:lpstr>
      <vt:lpstr>ÁREA</vt:lpstr>
      <vt:lpstr>ATOS</vt:lpstr>
      <vt:lpstr>CLASSES</vt:lpstr>
      <vt:lpstr>AÇÕES</vt:lpstr>
      <vt:lpstr>ÓRGÃOS DE ATUAÇÃO</vt:lpstr>
      <vt:lpstr>TOTAIS</vt:lpstr>
      <vt:lpstr>__Anonymous_Sheet_DB__2</vt:lpstr>
      <vt:lpstr>TOTAIS!_FiltrarBancodeDados</vt:lpstr>
      <vt:lpstr>área</vt:lpstr>
      <vt:lpstr>DIREITOS_HUMANOS</vt:lpstr>
      <vt:lpstr>IDOSO</vt:lpstr>
      <vt:lpstr>INFÂNCIA_E_JUVENTUDE</vt:lpstr>
      <vt:lpstr>MEIO_AMBIENTE</vt:lpstr>
      <vt:lpstr>MULHER</vt:lpstr>
      <vt:lpstr>PAD</vt:lpstr>
      <vt:lpstr>PRECATÓRIAS</vt:lpstr>
      <vt:lpstr>RELATÓRIO!Print_Titles_0</vt:lpstr>
      <vt:lpstr>RELATÓRIO!Titulos_de_impressao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PERSE</dc:creator>
  <cp:lastModifiedBy>Luiz Claudio de Sena</cp:lastModifiedBy>
  <cp:revision>26</cp:revision>
  <cp:lastPrinted>2017-01-16T13:54:43Z</cp:lastPrinted>
  <dcterms:created xsi:type="dcterms:W3CDTF">2014-02-11T05:06:16Z</dcterms:created>
  <dcterms:modified xsi:type="dcterms:W3CDTF">2017-11-09T20:47:06Z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